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de1e96c7608d33/Documentos/Posgrado AABA- UBA/"/>
    </mc:Choice>
  </mc:AlternateContent>
  <xr:revisionPtr revIDLastSave="1147" documentId="8_{A9306CC0-0B1A-4F63-ADE3-8578FBB4D883}" xr6:coauthVersionLast="47" xr6:coauthVersionMax="47" xr10:uidLastSave="{69ED374F-EB25-4451-A684-5892A9547541}"/>
  <workbookProtection workbookAlgorithmName="SHA-512" workbookHashValue="X+M5uvepi7il278pHT68T3ROk4Y6Fsprltv1PfLDEbs7pe+eA8V8i4Wk+mM0Xkopz8HEqLLvQTTYGHlxpRuZbQ==" workbookSaltValue="0qwzE/bbRF+GUiDxKXu5lQ==" workbookSpinCount="100000" lockStructure="1"/>
  <bookViews>
    <workbookView xWindow="-120" yWindow="-120" windowWidth="20730" windowHeight="11160" activeTab="3" xr2:uid="{8A0ADF92-C9D6-4134-B2E8-6E14553B94D4}"/>
  </bookViews>
  <sheets>
    <sheet name="Indice" sheetId="2" r:id="rId1"/>
    <sheet name="PBUADM" sheetId="1" r:id="rId2"/>
    <sheet name="PBUREAJ" sheetId="3" r:id="rId3"/>
    <sheet name="CONFIS." sheetId="4" r:id="rId4"/>
  </sheets>
  <definedNames>
    <definedName name="FECHA">PBUADM!$C$18:$C$194</definedName>
    <definedName name="MONTO_DE_PBU">PBUADM!$D$18:$D$194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F7" i="1"/>
  <c r="D11" i="3"/>
  <c r="D13" i="3" s="1"/>
  <c r="C5" i="4" s="1"/>
  <c r="E291" i="3"/>
  <c r="E288" i="3"/>
  <c r="E285" i="3"/>
  <c r="D291" i="3"/>
  <c r="D288" i="3"/>
  <c r="D285" i="3"/>
  <c r="D13" i="1"/>
  <c r="I8" i="4" l="1"/>
  <c r="I6" i="4"/>
  <c r="I7" i="4"/>
</calcChain>
</file>

<file path=xl/sharedStrings.xml><?xml version="1.0" encoding="utf-8"?>
<sst xmlns="http://schemas.openxmlformats.org/spreadsheetml/2006/main" count="79" uniqueCount="69">
  <si>
    <t>2,5* AMPO/MOPRE</t>
  </si>
  <si>
    <t>1% AÑO ENTRE 30 Y 45</t>
  </si>
  <si>
    <t>FAD</t>
  </si>
  <si>
    <t>CANTIDAD 
DE AÑOS</t>
  </si>
  <si>
    <t>AMPO/
MOPRE</t>
  </si>
  <si>
    <t>DESDE</t>
  </si>
  <si>
    <t>HASTA</t>
  </si>
  <si>
    <t>AMPO
MOPRE</t>
  </si>
  <si>
    <t>TOTAL 
PBU INICIAL</t>
  </si>
  <si>
    <t>PBU ADMINISTRATIVA</t>
  </si>
  <si>
    <t>DESDE MARZO 2009</t>
  </si>
  <si>
    <t>MONTO DE PBU</t>
  </si>
  <si>
    <t>PBU= (2,5*AMPO/MOPRE)*(1+N/100)</t>
  </si>
  <si>
    <t>CANTIDAD
30 HASTA 45 (N)</t>
  </si>
  <si>
    <t>FECHA</t>
  </si>
  <si>
    <t>N=años entre 30 a 45</t>
  </si>
  <si>
    <t>EXCEL DE PBU</t>
  </si>
  <si>
    <t>Por Dra. María Andrea Romero</t>
  </si>
  <si>
    <t>Indice</t>
  </si>
  <si>
    <t>Cálculo de la prestación básica universal administrativa</t>
  </si>
  <si>
    <t>Cálculo de la prestación básica universal reajustada</t>
  </si>
  <si>
    <t>Confiscatoriedad</t>
  </si>
  <si>
    <t>ISBIC al 2/09 más aumentos de ley</t>
  </si>
  <si>
    <t>Indice de Salarios (2002-2006) más aumentos de ley</t>
  </si>
  <si>
    <t>ISBIC a la fecha de adquisición del derecho</t>
  </si>
  <si>
    <t>A) Incorporar el mes y el año de adquisición del derecho (Ej.: marzo 2006/febrero 2015/ diciembre 2022)</t>
  </si>
  <si>
    <t>MOPRE reajustado</t>
  </si>
  <si>
    <t>Colocar mes y año FAD</t>
  </si>
  <si>
    <t>Colocar índice</t>
  </si>
  <si>
    <t>Resultado</t>
  </si>
  <si>
    <t>Cantidad de años entre 30 y 45</t>
  </si>
  <si>
    <t>ISBIC+AUM</t>
  </si>
  <si>
    <t>IS+AUM</t>
  </si>
  <si>
    <t>ISBIC A 2016</t>
  </si>
  <si>
    <t>MARINATI</t>
  </si>
  <si>
    <t>SALA I</t>
  </si>
  <si>
    <t>OTRO CRITERIO</t>
  </si>
  <si>
    <t>PBU REAJUSTADA</t>
  </si>
  <si>
    <t>PC REAJUSTADA</t>
  </si>
  <si>
    <t>PC SIN REAJUSTAR</t>
  </si>
  <si>
    <t>PAP REAJUSTADA</t>
  </si>
  <si>
    <t>RESULTADO</t>
  </si>
  <si>
    <t>PAP SIN REAJUSTAR</t>
  </si>
  <si>
    <t>CÁLCULO DE CONFISCATORIEDAD</t>
  </si>
  <si>
    <t>Cálculo de PBU
REAJUSTADA</t>
  </si>
  <si>
    <t xml:space="preserve">b) Incorporar Indice entre las opciónes 2, 3, 4 siendo </t>
  </si>
  <si>
    <t>DETERMINAR MONTO DE MOPRE POR FECHA DE ADQUISICIÓN DEL DERECHO desde enero 02 a nov 23</t>
  </si>
  <si>
    <t>(𝑃𝐵𝑈𝑟−𝑃𝐵𝑈𝑠𝑟)/(𝑃𝐵𝑈𝑟+𝑃𝐶𝑟+𝑃𝐴𝑃𝑟) x 100</t>
  </si>
  <si>
    <t>FÓRMULAS</t>
  </si>
  <si>
    <t>(𝑃𝐵𝑈𝑟−𝑃𝐵𝑈𝑠𝑟)/(𝑃𝐵𝑈s𝑟+𝑃𝐶𝑟+𝑃𝐴𝑃𝑟) x 100</t>
  </si>
  <si>
    <t>(𝑃𝐵𝑈𝑟−𝑃𝐵𝑈𝑠𝑟)/(𝑃𝐵𝑈𝑟+𝑃𝐶s𝑟+𝑃𝐴𝑃s𝑟) x 100</t>
  </si>
  <si>
    <t>6799,08 0 7269,63</t>
  </si>
  <si>
    <t>6799,08 0 7269,64</t>
  </si>
  <si>
    <t>6799,08 0 7269,65</t>
  </si>
  <si>
    <t>7215,18 o 7714,53</t>
  </si>
  <si>
    <t>7215,18 o 7714,54</t>
  </si>
  <si>
    <t>7215,18 o 7714,55</t>
  </si>
  <si>
    <t>7756,32 o 8293,15</t>
  </si>
  <si>
    <t>7756,32 o 8293,16</t>
  </si>
  <si>
    <t>7756,32 o 8293,17</t>
  </si>
  <si>
    <t>8144,14 o 8707,78</t>
  </si>
  <si>
    <t>8144,14 o 8707,79</t>
  </si>
  <si>
    <t>8144,14 o 8707,80</t>
  </si>
  <si>
    <t>ATENCIÓN CON LA DISTRIBUCIÓN DE LA SUMA FIJA A MARZO DE 2021 PUEDE DAR DIFERENCIAS EN SU DISTRIBUCIÓN (NO EN EL HABER INICIAL)</t>
  </si>
  <si>
    <t>ATENCIÓN CON LA MOVILIDAD 2018/2021</t>
  </si>
  <si>
    <t>1) Fórmula para PBU hasta 2/2009</t>
  </si>
  <si>
    <t>FÓRMULA DE PBU hasta 2/09</t>
  </si>
  <si>
    <t>2) Fórmula desde 3/2009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</si>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</sst>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mbria"/>
      <family val="1"/>
    </font>
    <font>
      <b/>
      <sz val="9"/>
      <color theme="1"/>
      <name val="Calibri"/>
      <family val="2"/>
      <scheme val="minor"/>
    </font>
    <font>
      <sz val="11"/>
      <color theme="1"/>
      <name val="ADLaM Display"/>
    </font>
    <font>
      <sz val="36"/>
      <color theme="1"/>
      <name val="ADLaM Display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badi"/>
      <family val="2"/>
    </font>
    <font>
      <b/>
      <sz val="12"/>
      <color theme="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Protection="1">
      <protection locked="0"/>
    </xf>
    <xf numFmtId="17" fontId="0" fillId="0" borderId="0" xfId="0" applyNumberFormat="1"/>
    <xf numFmtId="0" fontId="1" fillId="0" borderId="0" xfId="0" applyFont="1" applyProtection="1">
      <protection locked="0"/>
    </xf>
    <xf numFmtId="17" fontId="13" fillId="2" borderId="7" xfId="0" applyNumberFormat="1" applyFont="1" applyFill="1" applyBorder="1" applyAlignment="1" applyProtection="1">
      <alignment horizontal="center"/>
      <protection locked="0"/>
    </xf>
    <xf numFmtId="49" fontId="13" fillId="2" borderId="7" xfId="0" applyNumberFormat="1" applyFont="1" applyFill="1" applyBorder="1" applyAlignment="1" applyProtection="1">
      <alignment horizontal="center"/>
      <protection locked="0"/>
    </xf>
    <xf numFmtId="0" fontId="0" fillId="7" borderId="0" xfId="0" applyFill="1"/>
    <xf numFmtId="0" fontId="0" fillId="9" borderId="0" xfId="0" applyFill="1"/>
    <xf numFmtId="17" fontId="0" fillId="9" borderId="0" xfId="0" applyNumberFormat="1" applyFill="1"/>
    <xf numFmtId="0" fontId="0" fillId="9" borderId="0" xfId="0" applyFill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Alignment="1">
      <alignment horizontal="center"/>
    </xf>
    <xf numFmtId="2" fontId="16" fillId="10" borderId="7" xfId="0" applyNumberFormat="1" applyFont="1" applyFill="1" applyBorder="1" applyAlignment="1" applyProtection="1">
      <alignment horizontal="center"/>
      <protection hidden="1"/>
    </xf>
    <xf numFmtId="0" fontId="0" fillId="11" borderId="12" xfId="0" applyFill="1" applyBorder="1" applyAlignment="1">
      <alignment horizontal="center"/>
    </xf>
    <xf numFmtId="0" fontId="14" fillId="11" borderId="7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9" fillId="9" borderId="0" xfId="0" applyFont="1" applyFill="1"/>
    <xf numFmtId="0" fontId="10" fillId="9" borderId="0" xfId="0" applyFont="1" applyFill="1" applyAlignment="1">
      <alignment horizontal="center"/>
    </xf>
    <xf numFmtId="17" fontId="3" fillId="9" borderId="1" xfId="0" applyNumberFormat="1" applyFont="1" applyFill="1" applyBorder="1" applyAlignment="1">
      <alignment horizontal="center" vertical="center"/>
    </xf>
    <xf numFmtId="17" fontId="3" fillId="9" borderId="6" xfId="0" applyNumberFormat="1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17" fontId="3" fillId="9" borderId="5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0" fillId="11" borderId="15" xfId="0" applyFill="1" applyBorder="1"/>
    <xf numFmtId="0" fontId="0" fillId="11" borderId="9" xfId="0" applyFill="1" applyBorder="1"/>
    <xf numFmtId="0" fontId="0" fillId="11" borderId="16" xfId="0" applyFill="1" applyBorder="1"/>
    <xf numFmtId="0" fontId="0" fillId="11" borderId="17" xfId="0" applyFill="1" applyBorder="1"/>
    <xf numFmtId="0" fontId="0" fillId="11" borderId="18" xfId="0" applyFill="1" applyBorder="1"/>
    <xf numFmtId="0" fontId="0" fillId="11" borderId="19" xfId="0" applyFill="1" applyBorder="1"/>
    <xf numFmtId="0" fontId="15" fillId="9" borderId="0" xfId="0" applyFont="1" applyFill="1" applyAlignment="1">
      <alignment horizontal="center"/>
    </xf>
    <xf numFmtId="0" fontId="1" fillId="11" borderId="23" xfId="0" applyFont="1" applyFill="1" applyBorder="1"/>
    <xf numFmtId="0" fontId="1" fillId="11" borderId="25" xfId="0" applyFont="1" applyFill="1" applyBorder="1"/>
    <xf numFmtId="0" fontId="1" fillId="7" borderId="0" xfId="0" applyFont="1" applyFill="1"/>
    <xf numFmtId="0" fontId="6" fillId="9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wrapText="1"/>
    </xf>
    <xf numFmtId="0" fontId="5" fillId="5" borderId="33" xfId="0" applyFont="1" applyFill="1" applyBorder="1" applyAlignment="1">
      <alignment horizontal="center" wrapText="1"/>
    </xf>
    <xf numFmtId="0" fontId="1" fillId="5" borderId="31" xfId="0" applyFont="1" applyFill="1" applyBorder="1" applyAlignment="1">
      <alignment horizontal="center" wrapText="1"/>
    </xf>
    <xf numFmtId="0" fontId="1" fillId="11" borderId="7" xfId="0" applyFont="1" applyFill="1" applyBorder="1"/>
    <xf numFmtId="0" fontId="1" fillId="12" borderId="7" xfId="0" applyFont="1" applyFill="1" applyBorder="1" applyProtection="1">
      <protection hidden="1"/>
    </xf>
    <xf numFmtId="2" fontId="0" fillId="12" borderId="4" xfId="0" applyNumberFormat="1" applyFill="1" applyBorder="1" applyAlignment="1" applyProtection="1">
      <alignment horizontal="center"/>
      <protection hidden="1"/>
    </xf>
    <xf numFmtId="0" fontId="19" fillId="9" borderId="0" xfId="1" quotePrefix="1" applyFont="1" applyFill="1"/>
    <xf numFmtId="0" fontId="19" fillId="9" borderId="0" xfId="1" applyFont="1" applyFill="1"/>
    <xf numFmtId="0" fontId="1" fillId="13" borderId="7" xfId="0" applyFont="1" applyFill="1" applyBorder="1" applyProtection="1">
      <protection locked="0"/>
    </xf>
    <xf numFmtId="14" fontId="0" fillId="9" borderId="7" xfId="0" applyNumberFormat="1" applyFill="1" applyBorder="1" applyProtection="1">
      <protection locked="0"/>
    </xf>
    <xf numFmtId="0" fontId="0" fillId="9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17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Protection="1">
      <protection locked="0"/>
    </xf>
    <xf numFmtId="0" fontId="0" fillId="2" borderId="26" xfId="0" applyFill="1" applyBorder="1" applyProtection="1">
      <protection locked="0"/>
    </xf>
    <xf numFmtId="2" fontId="0" fillId="7" borderId="34" xfId="0" applyNumberFormat="1" applyFill="1" applyBorder="1" applyProtection="1">
      <protection hidden="1"/>
    </xf>
    <xf numFmtId="2" fontId="0" fillId="7" borderId="7" xfId="0" applyNumberFormat="1" applyFill="1" applyBorder="1" applyProtection="1">
      <protection hidden="1"/>
    </xf>
    <xf numFmtId="10" fontId="0" fillId="6" borderId="24" xfId="0" applyNumberFormat="1" applyFill="1" applyBorder="1" applyProtection="1">
      <protection hidden="1"/>
    </xf>
    <xf numFmtId="10" fontId="0" fillId="6" borderId="29" xfId="0" applyNumberFormat="1" applyFill="1" applyBorder="1" applyProtection="1">
      <protection hidden="1"/>
    </xf>
    <xf numFmtId="10" fontId="0" fillId="6" borderId="26" xfId="0" applyNumberFormat="1" applyFill="1" applyBorder="1" applyProtection="1">
      <protection hidden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/>
    <xf numFmtId="164" fontId="3" fillId="0" borderId="0" xfId="0" applyNumberFormat="1" applyFont="1" applyAlignment="1">
      <alignment horizontal="right" vertical="center" wrapText="1"/>
    </xf>
    <xf numFmtId="164" fontId="12" fillId="3" borderId="0" xfId="0" applyNumberFormat="1" applyFont="1" applyFill="1"/>
    <xf numFmtId="164" fontId="3" fillId="4" borderId="0" xfId="0" applyNumberFormat="1" applyFont="1" applyFill="1" applyAlignment="1">
      <alignment horizontal="right" vertical="center" wrapText="1"/>
    </xf>
    <xf numFmtId="164" fontId="12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0" fillId="3" borderId="0" xfId="0" applyFill="1"/>
    <xf numFmtId="164" fontId="4" fillId="3" borderId="0" xfId="0" applyNumberFormat="1" applyFont="1" applyFill="1" applyAlignment="1" applyProtection="1">
      <alignment horizontal="center" vertical="center"/>
      <protection hidden="1"/>
    </xf>
    <xf numFmtId="164" fontId="4" fillId="3" borderId="0" xfId="0" applyNumberFormat="1" applyFont="1" applyFill="1" applyAlignment="1" applyProtection="1">
      <alignment horizontal="right" vertical="center"/>
      <protection hidden="1"/>
    </xf>
    <xf numFmtId="164" fontId="0" fillId="14" borderId="0" xfId="0" applyNumberFormat="1" applyFill="1" applyProtection="1">
      <protection hidden="1"/>
    </xf>
    <xf numFmtId="164" fontId="4" fillId="14" borderId="0" xfId="0" applyNumberFormat="1" applyFont="1" applyFill="1" applyAlignment="1" applyProtection="1">
      <alignment horizontal="center" vertical="center"/>
      <protection hidden="1"/>
    </xf>
    <xf numFmtId="164" fontId="4" fillId="14" borderId="0" xfId="0" applyNumberFormat="1" applyFont="1" applyFill="1" applyAlignment="1" applyProtection="1">
      <alignment horizontal="right" vertical="center"/>
      <protection hidden="1"/>
    </xf>
    <xf numFmtId="0" fontId="0" fillId="14" borderId="0" xfId="0" applyFill="1"/>
    <xf numFmtId="0" fontId="6" fillId="7" borderId="0" xfId="0" applyFont="1" applyFill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0" fillId="9" borderId="4" xfId="0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2" fontId="15" fillId="10" borderId="13" xfId="0" applyNumberFormat="1" applyFont="1" applyFill="1" applyBorder="1" applyAlignment="1" applyProtection="1">
      <alignment horizontal="center" vertical="center"/>
      <protection hidden="1"/>
    </xf>
    <xf numFmtId="2" fontId="15" fillId="10" borderId="8" xfId="0" applyNumberFormat="1" applyFont="1" applyFill="1" applyBorder="1" applyAlignment="1" applyProtection="1">
      <alignment horizontal="center" vertical="center"/>
      <protection hidden="1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21" xfId="0" applyFont="1" applyFill="1" applyBorder="1" applyAlignment="1">
      <alignment horizontal="center"/>
    </xf>
    <xf numFmtId="0" fontId="1" fillId="8" borderId="2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mbria"/>
        <family val="1"/>
        <scheme val="none"/>
      </font>
      <numFmt numFmtId="164" formatCode=";;;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mbria"/>
        <family val="1"/>
        <scheme val="none"/>
      </font>
      <numFmt numFmtId="164" formatCode=";;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1"/>
    </dxf>
    <dxf>
      <numFmt numFmtId="164" formatCode=";;;"/>
      <fill>
        <patternFill patternType="solid">
          <fgColor indexed="64"/>
          <bgColor theme="0"/>
        </patternFill>
      </fill>
      <protection locked="1" hidden="1"/>
    </dxf>
    <dxf>
      <numFmt numFmtId="164" formatCode=";;;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4648200</xdr:colOff>
      <xdr:row>0</xdr:row>
      <xdr:rowOff>104775</xdr:rowOff>
    </xdr:from>
    <xdr:to>
      <xdr:col>2</xdr:col>
      <xdr:colOff>5844810</xdr:colOff>
      <xdr:row>4</xdr:row>
      <xdr:rowOff>175994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74BD80-04EF-4C6B-8B31-0F0B4CC3F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104775"/>
          <a:ext cx="1196610" cy="8332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4</xdr:row>
      <xdr:rowOff>103910</xdr:rowOff>
    </xdr:from>
    <xdr:to>
      <xdr:col>0</xdr:col>
      <xdr:colOff>792223</xdr:colOff>
      <xdr:row>6</xdr:row>
      <xdr:rowOff>21263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ED752AD-95E5-495B-9015-C2B6E5EF5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900546"/>
          <a:ext cx="748928" cy="5214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161925</xdr:rowOff>
    </xdr:from>
    <xdr:to>
      <xdr:col>0</xdr:col>
      <xdr:colOff>852263</xdr:colOff>
      <xdr:row>3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EDB760-BDB4-4BD2-95FF-8F0D69B1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61925"/>
          <a:ext cx="833213" cy="537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318014</xdr:colOff>
      <xdr:row>10</xdr:row>
      <xdr:rowOff>61447</xdr:rowOff>
    </xdr:from>
    <xdr:to>
      <xdr:col>8</xdr:col>
      <xdr:colOff>552450</xdr:colOff>
      <xdr:row>16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B6EEE4-12FE-441B-AD30-3649205A0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4689" y="2337922"/>
          <a:ext cx="1758436" cy="122442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B1E1D8-0713-406C-B097-E14D4777500D}" name="Tabla1" displayName="Tabla1" ref="C17:D194" totalsRowShown="0" headerRowDxfId="3" dataDxfId="2">
  <autoFilter ref="C17:D194" xr:uid="{CCB1E1D8-0713-406C-B097-E14D4777500D}"/>
  <tableColumns count="2">
    <tableColumn id="1" xr3:uid="{FFEF8A49-A62E-40F8-83C1-07112ED92D7A}" name="FECHA" dataDxfId="1"/>
    <tableColumn id="2" xr3:uid="{130ADD31-B66D-481D-8CB4-9B41C55FE2FA}" name="MONTO DE PBU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1174-61DD-4AD7-83F7-763F4E614307}">
  <dimension ref="A1:D17"/>
  <sheetViews>
    <sheetView zoomScaleNormal="100" workbookViewId="0">
      <selection activeCell="C10" sqref="C10"/>
    </sheetView>
  </sheetViews>
  <sheetFormatPr baseColWidth="10" defaultRowHeight="15" x14ac:dyDescent="0.25"/>
  <cols>
    <col min="2" max="2" width="11.42578125" customWidth="1"/>
    <col min="3" max="3" width="159.28515625" customWidth="1"/>
  </cols>
  <sheetData>
    <row r="1" spans="1:4" x14ac:dyDescent="0.25">
      <c r="A1" s="7"/>
      <c r="B1" s="7"/>
      <c r="C1" s="7"/>
      <c r="D1" s="7"/>
    </row>
    <row r="2" spans="1:4" x14ac:dyDescent="0.25">
      <c r="A2" s="7"/>
      <c r="B2" s="7"/>
      <c r="C2" s="7"/>
      <c r="D2" s="7"/>
    </row>
    <row r="3" spans="1:4" x14ac:dyDescent="0.25">
      <c r="A3" s="7"/>
      <c r="B3" s="7"/>
      <c r="C3" s="7"/>
      <c r="D3" s="7"/>
    </row>
    <row r="4" spans="1:4" x14ac:dyDescent="0.25">
      <c r="A4" s="7"/>
      <c r="B4" s="7"/>
      <c r="C4" s="7"/>
      <c r="D4" s="7"/>
    </row>
    <row r="5" spans="1:4" x14ac:dyDescent="0.25">
      <c r="A5" s="7"/>
      <c r="B5" s="7"/>
      <c r="C5" s="7"/>
      <c r="D5" s="7"/>
    </row>
    <row r="6" spans="1:4" ht="48.75" x14ac:dyDescent="0.75">
      <c r="A6" s="7"/>
      <c r="B6" s="7"/>
      <c r="C6" s="37" t="s">
        <v>16</v>
      </c>
      <c r="D6" s="7"/>
    </row>
    <row r="7" spans="1:4" ht="16.5" x14ac:dyDescent="0.3">
      <c r="A7" s="7"/>
      <c r="B7" s="7"/>
      <c r="C7" s="36" t="s">
        <v>17</v>
      </c>
      <c r="D7" s="7"/>
    </row>
    <row r="8" spans="1:4" x14ac:dyDescent="0.25">
      <c r="A8" s="7"/>
      <c r="B8" s="7"/>
      <c r="C8" s="7"/>
      <c r="D8" s="7"/>
    </row>
    <row r="9" spans="1:4" ht="23.25" x14ac:dyDescent="0.35">
      <c r="A9" s="7"/>
      <c r="B9" s="16"/>
      <c r="C9" s="17" t="s">
        <v>18</v>
      </c>
      <c r="D9" s="7"/>
    </row>
    <row r="10" spans="1:4" ht="30.75" customHeight="1" x14ac:dyDescent="0.35">
      <c r="A10" s="7"/>
      <c r="B10" s="16">
        <v>1</v>
      </c>
      <c r="C10" s="45" t="s">
        <v>19</v>
      </c>
      <c r="D10" s="7"/>
    </row>
    <row r="11" spans="1:4" ht="29.25" customHeight="1" x14ac:dyDescent="0.35">
      <c r="A11" s="7"/>
      <c r="B11" s="16">
        <v>2</v>
      </c>
      <c r="C11" s="46" t="s">
        <v>20</v>
      </c>
      <c r="D11" s="7"/>
    </row>
    <row r="12" spans="1:4" ht="28.5" customHeight="1" x14ac:dyDescent="0.35">
      <c r="A12" s="7"/>
      <c r="B12" s="16">
        <v>3</v>
      </c>
      <c r="C12" s="46" t="s">
        <v>21</v>
      </c>
      <c r="D12" s="7"/>
    </row>
    <row r="13" spans="1:4" x14ac:dyDescent="0.25">
      <c r="A13" s="7"/>
      <c r="B13" s="7"/>
      <c r="C13" s="7"/>
      <c r="D13" s="7"/>
    </row>
    <row r="14" spans="1:4" x14ac:dyDescent="0.25">
      <c r="A14" s="7"/>
      <c r="B14" s="7"/>
      <c r="C14" s="7"/>
      <c r="D14" s="7"/>
    </row>
    <row r="15" spans="1:4" x14ac:dyDescent="0.25">
      <c r="A15" s="7"/>
      <c r="B15" s="7"/>
      <c r="C15" s="7"/>
      <c r="D15" s="7"/>
    </row>
    <row r="16" spans="1:4" x14ac:dyDescent="0.25">
      <c r="A16" s="7"/>
      <c r="B16" s="7"/>
      <c r="C16" s="7"/>
      <c r="D16" s="7"/>
    </row>
    <row r="17" spans="1:4" x14ac:dyDescent="0.25">
      <c r="A17" s="7"/>
      <c r="B17" s="7"/>
      <c r="C17" s="7"/>
      <c r="D17" s="7"/>
    </row>
  </sheetData>
  <sheetProtection algorithmName="SHA-512" hashValue="nS8D5ihejDQgTGeysGqOE7MzHzNy9SVrpwTv/Z2/BWVuWDEXffrUFf2R8akSwdogM8Oe5KCGO/qDUyFnpgg56g==" saltValue="BgHEVXxhLcp5KEezGrXkOQ==" spinCount="100000" sheet="1" objects="1" scenarios="1"/>
  <hyperlinks>
    <hyperlink ref="C12" location="CONFIS.!A1" display="Confiscatoriedad" xr:uid="{3D03DD27-3F2A-41FF-BF39-8357BC8A30B0}"/>
    <hyperlink ref="C11" location="PBUREAJ!A1" display="Cálculo de la prestación básica universal reajustada" xr:uid="{DB80B705-865B-4B47-AF13-36D7B47D98EB}"/>
    <hyperlink ref="C10" location="PBUADM!A1" display="Cálculo de la prestación básica universal administrativa" xr:uid="{E21022E1-BB48-4B2A-A264-067E99CBE84B}"/>
  </hyperlinks>
  <pageMargins left="0.7" right="4.2892156862745097" top="0.75" bottom="0.75" header="0.3" footer="0.3"/>
  <pageSetup paperSize="9" orientation="portrait" verticalDpi="0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DC87-446C-4A07-85DC-47CFE617BD3F}">
  <dimension ref="A1:V194"/>
  <sheetViews>
    <sheetView zoomScale="130" zoomScaleNormal="130" workbookViewId="0">
      <selection activeCell="E23" sqref="E23"/>
    </sheetView>
  </sheetViews>
  <sheetFormatPr baseColWidth="10" defaultRowHeight="15" x14ac:dyDescent="0.25"/>
  <cols>
    <col min="1" max="1" width="13.85546875" customWidth="1"/>
    <col min="4" max="4" width="18.5703125" customWidth="1"/>
    <col min="5" max="5" width="12.85546875" customWidth="1"/>
  </cols>
  <sheetData>
    <row r="1" spans="1:22" ht="15.75" thickBot="1" x14ac:dyDescent="0.3">
      <c r="A1" s="7"/>
      <c r="B1" s="81" t="s">
        <v>9</v>
      </c>
      <c r="C1" s="81"/>
      <c r="D1" s="81"/>
      <c r="E1" s="81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2" ht="15.75" thickBot="1" x14ac:dyDescent="0.3">
      <c r="A2" s="42" t="s">
        <v>41</v>
      </c>
      <c r="B2" s="7"/>
      <c r="C2" s="77" t="s">
        <v>66</v>
      </c>
      <c r="D2" s="78"/>
      <c r="E2" s="77" t="s">
        <v>0</v>
      </c>
      <c r="F2" s="78"/>
      <c r="G2" s="7"/>
      <c r="H2" s="26" t="s">
        <v>12</v>
      </c>
      <c r="I2" s="27"/>
      <c r="J2" s="2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5.75" thickBot="1" x14ac:dyDescent="0.3">
      <c r="A3" s="47">
        <v>580.05999999999995</v>
      </c>
      <c r="B3" s="7"/>
      <c r="C3" s="7"/>
      <c r="D3" s="7"/>
      <c r="E3" s="79" t="s">
        <v>1</v>
      </c>
      <c r="F3" s="80"/>
      <c r="G3" s="7"/>
      <c r="H3" s="29" t="s">
        <v>15</v>
      </c>
      <c r="I3" s="30"/>
      <c r="J3" s="31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15.75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ht="17.25" customHeight="1" thickBot="1" x14ac:dyDescent="0.3">
      <c r="A5" s="7"/>
      <c r="B5" s="7" t="s">
        <v>65</v>
      </c>
      <c r="C5" s="7"/>
      <c r="D5" s="7"/>
      <c r="E5" s="7"/>
      <c r="F5" s="7"/>
      <c r="G5" s="7"/>
      <c r="H5" s="23" t="s">
        <v>5</v>
      </c>
      <c r="I5" s="24" t="s">
        <v>6</v>
      </c>
      <c r="J5" s="25" t="s">
        <v>7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2" ht="30" customHeight="1" thickTop="1" thickBot="1" x14ac:dyDescent="0.3">
      <c r="A6" s="7"/>
      <c r="B6" s="38" t="s">
        <v>2</v>
      </c>
      <c r="C6" s="39" t="s">
        <v>3</v>
      </c>
      <c r="D6" s="40" t="s">
        <v>13</v>
      </c>
      <c r="E6" s="41" t="s">
        <v>4</v>
      </c>
      <c r="F6" s="41" t="s">
        <v>8</v>
      </c>
      <c r="G6" s="7"/>
      <c r="H6" s="18">
        <v>34425</v>
      </c>
      <c r="I6" s="19">
        <v>34759</v>
      </c>
      <c r="J6" s="20">
        <v>63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2" ht="15.75" thickBot="1" x14ac:dyDescent="0.3">
      <c r="A7" s="7"/>
      <c r="B7" s="48">
        <v>39539</v>
      </c>
      <c r="C7" s="49">
        <v>30</v>
      </c>
      <c r="D7" s="50"/>
      <c r="E7" s="51">
        <v>80</v>
      </c>
      <c r="F7" s="43">
        <f>(2.5*E7)*(1+D7/100)</f>
        <v>200</v>
      </c>
      <c r="G7" s="7"/>
      <c r="H7" s="21">
        <v>34790</v>
      </c>
      <c r="I7" s="19">
        <v>34943</v>
      </c>
      <c r="J7" s="20">
        <v>72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2" ht="15.75" thickBot="1" x14ac:dyDescent="0.3">
      <c r="A8" s="7"/>
      <c r="B8" s="7"/>
      <c r="C8" s="7"/>
      <c r="D8" s="7"/>
      <c r="E8" s="7"/>
      <c r="F8" s="7"/>
      <c r="G8" s="7"/>
      <c r="H8" s="21">
        <v>34973</v>
      </c>
      <c r="I8" s="19">
        <v>35125</v>
      </c>
      <c r="J8" s="20">
        <v>75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2" ht="15.75" thickBot="1" x14ac:dyDescent="0.3">
      <c r="A9" s="7"/>
      <c r="B9" s="7"/>
      <c r="C9" s="7"/>
      <c r="D9" s="7"/>
      <c r="E9" s="7"/>
      <c r="F9" s="7"/>
      <c r="G9" s="7"/>
      <c r="H9" s="18">
        <v>35156</v>
      </c>
      <c r="I9" s="19">
        <v>35309</v>
      </c>
      <c r="J9" s="20">
        <v>76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2" ht="15.75" thickBot="1" x14ac:dyDescent="0.3">
      <c r="A10" s="7"/>
      <c r="B10" s="7" t="s">
        <v>67</v>
      </c>
      <c r="C10" s="7"/>
      <c r="D10" s="7"/>
      <c r="E10" s="7"/>
      <c r="F10" s="7"/>
      <c r="G10" s="7"/>
      <c r="H10" s="21">
        <v>35339</v>
      </c>
      <c r="I10" s="19">
        <v>35490</v>
      </c>
      <c r="J10" s="20">
        <v>76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2" ht="16.5" thickTop="1" thickBot="1" x14ac:dyDescent="0.3">
      <c r="A11" s="7"/>
      <c r="B11" s="7"/>
      <c r="C11" s="82" t="s">
        <v>10</v>
      </c>
      <c r="D11" s="82"/>
      <c r="E11" s="7"/>
      <c r="F11" s="7"/>
      <c r="G11" s="7"/>
      <c r="H11" s="21">
        <v>35521</v>
      </c>
      <c r="I11" s="19">
        <v>39845</v>
      </c>
      <c r="J11" s="20">
        <v>80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2" ht="16.5" thickTop="1" thickBot="1" x14ac:dyDescent="0.3">
      <c r="A12" s="7"/>
      <c r="B12" s="7"/>
      <c r="C12" s="22" t="s">
        <v>14</v>
      </c>
      <c r="D12" s="22" t="s">
        <v>11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18" thickTop="1" thickBot="1" x14ac:dyDescent="0.35">
      <c r="A13" s="7"/>
      <c r="B13" s="7"/>
      <c r="C13" s="52">
        <v>40634</v>
      </c>
      <c r="D13" s="44">
        <f>VLOOKUP($C$13,Tabla1[],2,FALSE)</f>
        <v>580.05999999999995</v>
      </c>
      <c r="E13" s="7"/>
      <c r="F13" s="7"/>
      <c r="G13" s="36" t="s">
        <v>17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x14ac:dyDescent="0.25">
      <c r="A17" s="75"/>
      <c r="B17" s="75"/>
      <c r="C17" s="72" t="s">
        <v>14</v>
      </c>
      <c r="D17" s="72" t="s">
        <v>11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69"/>
      <c r="Q17" s="69"/>
      <c r="R17" s="69"/>
      <c r="S17" s="69"/>
      <c r="T17" s="69"/>
      <c r="U17" s="69"/>
      <c r="V17" s="69"/>
    </row>
    <row r="18" spans="1:22" x14ac:dyDescent="0.25">
      <c r="A18" s="75"/>
      <c r="B18" s="75"/>
      <c r="C18" s="73">
        <v>39873</v>
      </c>
      <c r="D18" s="74">
        <v>364.1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69"/>
      <c r="Q18" s="69"/>
      <c r="R18" s="69"/>
      <c r="S18" s="69"/>
      <c r="T18" s="69"/>
      <c r="U18" s="69"/>
      <c r="V18" s="69"/>
    </row>
    <row r="19" spans="1:22" x14ac:dyDescent="0.25">
      <c r="A19" s="75"/>
      <c r="B19" s="75"/>
      <c r="C19" s="73">
        <v>39904</v>
      </c>
      <c r="D19" s="74">
        <v>364.1</v>
      </c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69"/>
      <c r="Q19" s="69"/>
      <c r="R19" s="69"/>
      <c r="S19" s="69"/>
      <c r="T19" s="69"/>
      <c r="U19" s="69"/>
      <c r="V19" s="69"/>
    </row>
    <row r="20" spans="1:22" x14ac:dyDescent="0.25">
      <c r="A20" s="75"/>
      <c r="B20" s="75"/>
      <c r="C20" s="73">
        <v>39934</v>
      </c>
      <c r="D20" s="74">
        <v>364.1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69"/>
      <c r="Q20" s="69"/>
      <c r="R20" s="69"/>
      <c r="S20" s="69"/>
      <c r="T20" s="69"/>
      <c r="U20" s="69"/>
      <c r="V20" s="69"/>
    </row>
    <row r="21" spans="1:22" x14ac:dyDescent="0.25">
      <c r="A21" s="75"/>
      <c r="B21" s="75"/>
      <c r="C21" s="73">
        <v>39965</v>
      </c>
      <c r="D21" s="74">
        <v>364.1</v>
      </c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69"/>
      <c r="Q21" s="69"/>
      <c r="R21" s="69"/>
      <c r="S21" s="69"/>
      <c r="T21" s="69"/>
      <c r="U21" s="69"/>
      <c r="V21" s="69"/>
    </row>
    <row r="22" spans="1:22" x14ac:dyDescent="0.25">
      <c r="A22" s="75"/>
      <c r="B22" s="75"/>
      <c r="C22" s="73">
        <v>39995</v>
      </c>
      <c r="D22" s="74">
        <v>364.1</v>
      </c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</row>
    <row r="23" spans="1:22" x14ac:dyDescent="0.25">
      <c r="A23" s="75"/>
      <c r="B23" s="75"/>
      <c r="C23" s="73">
        <v>40026</v>
      </c>
      <c r="D23" s="74">
        <v>364.1</v>
      </c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</row>
    <row r="24" spans="1:22" x14ac:dyDescent="0.25">
      <c r="A24" s="75"/>
      <c r="B24" s="75"/>
      <c r="C24" s="73">
        <v>40057</v>
      </c>
      <c r="D24" s="74">
        <v>390.82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</row>
    <row r="25" spans="1:22" x14ac:dyDescent="0.25">
      <c r="A25" s="75"/>
      <c r="B25" s="75"/>
      <c r="C25" s="73">
        <v>40087</v>
      </c>
      <c r="D25" s="74">
        <v>390.82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</row>
    <row r="26" spans="1:22" x14ac:dyDescent="0.25">
      <c r="A26" s="75"/>
      <c r="B26" s="75"/>
      <c r="C26" s="73">
        <v>40118</v>
      </c>
      <c r="D26" s="74">
        <v>390.82</v>
      </c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</row>
    <row r="27" spans="1:22" x14ac:dyDescent="0.25">
      <c r="C27" s="70">
        <v>40148</v>
      </c>
      <c r="D27" s="71">
        <v>390.82</v>
      </c>
    </row>
    <row r="28" spans="1:22" x14ac:dyDescent="0.25">
      <c r="C28" s="70">
        <v>40179</v>
      </c>
      <c r="D28" s="71">
        <v>390.82</v>
      </c>
    </row>
    <row r="29" spans="1:22" x14ac:dyDescent="0.25">
      <c r="C29" s="70">
        <v>40210</v>
      </c>
      <c r="D29" s="71">
        <v>390.82</v>
      </c>
    </row>
    <row r="30" spans="1:22" x14ac:dyDescent="0.25">
      <c r="C30" s="70">
        <v>40238</v>
      </c>
      <c r="D30" s="71">
        <v>422.91</v>
      </c>
    </row>
    <row r="31" spans="1:22" x14ac:dyDescent="0.25">
      <c r="C31" s="70">
        <v>40269</v>
      </c>
      <c r="D31" s="71">
        <v>422.91</v>
      </c>
    </row>
    <row r="32" spans="1:22" x14ac:dyDescent="0.25">
      <c r="C32" s="70">
        <v>40299</v>
      </c>
      <c r="D32" s="71">
        <v>422.91</v>
      </c>
    </row>
    <row r="33" spans="3:4" x14ac:dyDescent="0.25">
      <c r="C33" s="70">
        <v>40330</v>
      </c>
      <c r="D33" s="71">
        <v>422.91</v>
      </c>
    </row>
    <row r="34" spans="3:4" x14ac:dyDescent="0.25">
      <c r="C34" s="70">
        <v>40360</v>
      </c>
      <c r="D34" s="71">
        <v>422.91</v>
      </c>
    </row>
    <row r="35" spans="3:4" x14ac:dyDescent="0.25">
      <c r="C35" s="70">
        <v>40391</v>
      </c>
      <c r="D35" s="71">
        <v>422.91</v>
      </c>
    </row>
    <row r="36" spans="3:4" x14ac:dyDescent="0.25">
      <c r="C36" s="70">
        <v>40422</v>
      </c>
      <c r="D36" s="71">
        <v>494.38</v>
      </c>
    </row>
    <row r="37" spans="3:4" x14ac:dyDescent="0.25">
      <c r="C37" s="70">
        <v>40452</v>
      </c>
      <c r="D37" s="71">
        <v>494.38</v>
      </c>
    </row>
    <row r="38" spans="3:4" x14ac:dyDescent="0.25">
      <c r="C38" s="70">
        <v>40483</v>
      </c>
      <c r="D38" s="71">
        <v>494.38</v>
      </c>
    </row>
    <row r="39" spans="3:4" x14ac:dyDescent="0.25">
      <c r="C39" s="70">
        <v>40513</v>
      </c>
      <c r="D39" s="71">
        <v>494.38</v>
      </c>
    </row>
    <row r="40" spans="3:4" x14ac:dyDescent="0.25">
      <c r="C40" s="70">
        <v>40544</v>
      </c>
      <c r="D40" s="71">
        <v>494.38</v>
      </c>
    </row>
    <row r="41" spans="3:4" x14ac:dyDescent="0.25">
      <c r="C41" s="70">
        <v>40575</v>
      </c>
      <c r="D41" s="71">
        <v>494.38</v>
      </c>
    </row>
    <row r="42" spans="3:4" x14ac:dyDescent="0.25">
      <c r="C42" s="70">
        <v>40603</v>
      </c>
      <c r="D42" s="71">
        <v>580.05999999999995</v>
      </c>
    </row>
    <row r="43" spans="3:4" x14ac:dyDescent="0.25">
      <c r="C43" s="70">
        <v>40634</v>
      </c>
      <c r="D43" s="71">
        <v>580.05999999999995</v>
      </c>
    </row>
    <row r="44" spans="3:4" x14ac:dyDescent="0.25">
      <c r="C44" s="70">
        <v>40664</v>
      </c>
      <c r="D44" s="71">
        <v>580.05999999999995</v>
      </c>
    </row>
    <row r="45" spans="3:4" x14ac:dyDescent="0.25">
      <c r="C45" s="70">
        <v>40695</v>
      </c>
      <c r="D45" s="71">
        <v>580.05999999999995</v>
      </c>
    </row>
    <row r="46" spans="3:4" x14ac:dyDescent="0.25">
      <c r="C46" s="70">
        <v>40725</v>
      </c>
      <c r="D46" s="71">
        <v>580.05999999999995</v>
      </c>
    </row>
    <row r="47" spans="3:4" x14ac:dyDescent="0.25">
      <c r="C47" s="70">
        <v>40756</v>
      </c>
      <c r="D47" s="71">
        <v>580.05999999999995</v>
      </c>
    </row>
    <row r="48" spans="3:4" x14ac:dyDescent="0.25">
      <c r="C48" s="70">
        <v>40787</v>
      </c>
      <c r="D48" s="71">
        <v>677.62</v>
      </c>
    </row>
    <row r="49" spans="3:4" x14ac:dyDescent="0.25">
      <c r="C49" s="70">
        <v>40817</v>
      </c>
      <c r="D49" s="71">
        <v>677.62</v>
      </c>
    </row>
    <row r="50" spans="3:4" x14ac:dyDescent="0.25">
      <c r="C50" s="70">
        <v>40848</v>
      </c>
      <c r="D50" s="71">
        <v>677.62</v>
      </c>
    </row>
    <row r="51" spans="3:4" x14ac:dyDescent="0.25">
      <c r="C51" s="70">
        <v>40878</v>
      </c>
      <c r="D51" s="71">
        <v>677.62</v>
      </c>
    </row>
    <row r="52" spans="3:4" x14ac:dyDescent="0.25">
      <c r="C52" s="70">
        <v>40909</v>
      </c>
      <c r="D52" s="71">
        <v>677.62</v>
      </c>
    </row>
    <row r="53" spans="3:4" x14ac:dyDescent="0.25">
      <c r="C53" s="70">
        <v>40940</v>
      </c>
      <c r="D53" s="71">
        <v>677.62</v>
      </c>
    </row>
    <row r="54" spans="3:4" x14ac:dyDescent="0.25">
      <c r="C54" s="70">
        <v>40969</v>
      </c>
      <c r="D54" s="71">
        <v>797.02</v>
      </c>
    </row>
    <row r="55" spans="3:4" x14ac:dyDescent="0.25">
      <c r="C55" s="70">
        <v>41000</v>
      </c>
      <c r="D55" s="71">
        <v>797.02</v>
      </c>
    </row>
    <row r="56" spans="3:4" x14ac:dyDescent="0.25">
      <c r="C56" s="70">
        <v>41030</v>
      </c>
      <c r="D56" s="71">
        <v>797.02</v>
      </c>
    </row>
    <row r="57" spans="3:4" x14ac:dyDescent="0.25">
      <c r="C57" s="70">
        <v>41061</v>
      </c>
      <c r="D57" s="71">
        <v>797.02</v>
      </c>
    </row>
    <row r="58" spans="3:4" x14ac:dyDescent="0.25">
      <c r="C58" s="70">
        <v>41091</v>
      </c>
      <c r="D58" s="71">
        <v>797.02</v>
      </c>
    </row>
    <row r="59" spans="3:4" x14ac:dyDescent="0.25">
      <c r="C59" s="70">
        <v>41122</v>
      </c>
      <c r="D59" s="71">
        <v>797.02</v>
      </c>
    </row>
    <row r="60" spans="3:4" x14ac:dyDescent="0.25">
      <c r="C60" s="70">
        <v>41153</v>
      </c>
      <c r="D60" s="71">
        <v>888.04</v>
      </c>
    </row>
    <row r="61" spans="3:4" x14ac:dyDescent="0.25">
      <c r="C61" s="70">
        <v>41183</v>
      </c>
      <c r="D61" s="71">
        <v>888.04</v>
      </c>
    </row>
    <row r="62" spans="3:4" x14ac:dyDescent="0.25">
      <c r="C62" s="70">
        <v>41214</v>
      </c>
      <c r="D62" s="71">
        <v>888.04</v>
      </c>
    </row>
    <row r="63" spans="3:4" x14ac:dyDescent="0.25">
      <c r="C63" s="70">
        <v>41244</v>
      </c>
      <c r="D63" s="71">
        <v>888.04</v>
      </c>
    </row>
    <row r="64" spans="3:4" x14ac:dyDescent="0.25">
      <c r="C64" s="70">
        <v>41275</v>
      </c>
      <c r="D64" s="71">
        <v>888.04</v>
      </c>
    </row>
    <row r="65" spans="3:4" x14ac:dyDescent="0.25">
      <c r="C65" s="70">
        <v>41306</v>
      </c>
      <c r="D65" s="71">
        <v>888.04</v>
      </c>
    </row>
    <row r="66" spans="3:4" x14ac:dyDescent="0.25">
      <c r="C66" s="70">
        <v>41334</v>
      </c>
      <c r="D66" s="71">
        <v>1022.84</v>
      </c>
    </row>
    <row r="67" spans="3:4" x14ac:dyDescent="0.25">
      <c r="C67" s="70">
        <v>41365</v>
      </c>
      <c r="D67" s="71">
        <v>1022.84</v>
      </c>
    </row>
    <row r="68" spans="3:4" x14ac:dyDescent="0.25">
      <c r="C68" s="70">
        <v>41395</v>
      </c>
      <c r="D68" s="71">
        <v>1022.84</v>
      </c>
    </row>
    <row r="69" spans="3:4" x14ac:dyDescent="0.25">
      <c r="C69" s="70">
        <v>41426</v>
      </c>
      <c r="D69" s="71">
        <v>1022.84</v>
      </c>
    </row>
    <row r="70" spans="3:4" x14ac:dyDescent="0.25">
      <c r="C70" s="70">
        <v>41456</v>
      </c>
      <c r="D70" s="71">
        <v>1022.84</v>
      </c>
    </row>
    <row r="71" spans="3:4" x14ac:dyDescent="0.25">
      <c r="C71" s="70">
        <v>41487</v>
      </c>
      <c r="D71" s="71">
        <v>1022.84</v>
      </c>
    </row>
    <row r="72" spans="3:4" x14ac:dyDescent="0.25">
      <c r="C72" s="70">
        <v>41518</v>
      </c>
      <c r="D72" s="71">
        <v>1170.23</v>
      </c>
    </row>
    <row r="73" spans="3:4" x14ac:dyDescent="0.25">
      <c r="C73" s="70">
        <v>41548</v>
      </c>
      <c r="D73" s="71">
        <v>1170.23</v>
      </c>
    </row>
    <row r="74" spans="3:4" x14ac:dyDescent="0.25">
      <c r="C74" s="70">
        <v>41579</v>
      </c>
      <c r="D74" s="71">
        <v>1170.23</v>
      </c>
    </row>
    <row r="75" spans="3:4" x14ac:dyDescent="0.25">
      <c r="C75" s="70">
        <v>41609</v>
      </c>
      <c r="D75" s="71">
        <v>1170.23</v>
      </c>
    </row>
    <row r="76" spans="3:4" x14ac:dyDescent="0.25">
      <c r="C76" s="70">
        <v>41275</v>
      </c>
      <c r="D76" s="71">
        <v>1170.23</v>
      </c>
    </row>
    <row r="77" spans="3:4" x14ac:dyDescent="0.25">
      <c r="C77" s="70">
        <v>41671</v>
      </c>
      <c r="D77" s="71">
        <v>1170.23</v>
      </c>
    </row>
    <row r="78" spans="3:4" x14ac:dyDescent="0.25">
      <c r="C78" s="70">
        <v>41699</v>
      </c>
      <c r="D78" s="71">
        <v>1302.58</v>
      </c>
    </row>
    <row r="79" spans="3:4" x14ac:dyDescent="0.25">
      <c r="C79" s="70">
        <v>41730</v>
      </c>
      <c r="D79" s="71">
        <v>1302.58</v>
      </c>
    </row>
    <row r="80" spans="3:4" x14ac:dyDescent="0.25">
      <c r="C80" s="70">
        <v>41760</v>
      </c>
      <c r="D80" s="71">
        <v>1302.58</v>
      </c>
    </row>
    <row r="81" spans="3:4" x14ac:dyDescent="0.25">
      <c r="C81" s="70">
        <v>41791</v>
      </c>
      <c r="D81" s="71">
        <v>1302.58</v>
      </c>
    </row>
    <row r="82" spans="3:4" x14ac:dyDescent="0.25">
      <c r="C82" s="70">
        <v>41821</v>
      </c>
      <c r="D82" s="71">
        <v>1302.58</v>
      </c>
    </row>
    <row r="83" spans="3:4" x14ac:dyDescent="0.25">
      <c r="C83" s="70">
        <v>41852</v>
      </c>
      <c r="D83" s="71">
        <v>1302.58</v>
      </c>
    </row>
    <row r="84" spans="3:4" x14ac:dyDescent="0.25">
      <c r="C84" s="70">
        <v>41883</v>
      </c>
      <c r="D84" s="71">
        <v>1526.75</v>
      </c>
    </row>
    <row r="85" spans="3:4" x14ac:dyDescent="0.25">
      <c r="C85" s="70">
        <v>41913</v>
      </c>
      <c r="D85" s="71">
        <v>1526.75</v>
      </c>
    </row>
    <row r="86" spans="3:4" x14ac:dyDescent="0.25">
      <c r="C86" s="70">
        <v>41944</v>
      </c>
      <c r="D86" s="71">
        <v>1526.75</v>
      </c>
    </row>
    <row r="87" spans="3:4" x14ac:dyDescent="0.25">
      <c r="C87" s="70">
        <v>41974</v>
      </c>
      <c r="D87" s="71">
        <v>1526.75</v>
      </c>
    </row>
    <row r="88" spans="3:4" x14ac:dyDescent="0.25">
      <c r="C88" s="70">
        <v>42005</v>
      </c>
      <c r="D88" s="71">
        <v>1526.75</v>
      </c>
    </row>
    <row r="89" spans="3:4" x14ac:dyDescent="0.25">
      <c r="C89" s="70">
        <v>42036</v>
      </c>
      <c r="D89" s="71">
        <v>1526.75</v>
      </c>
    </row>
    <row r="90" spans="3:4" x14ac:dyDescent="0.25">
      <c r="C90" s="70">
        <v>42064</v>
      </c>
      <c r="D90" s="71">
        <v>1805.53</v>
      </c>
    </row>
    <row r="91" spans="3:4" x14ac:dyDescent="0.25">
      <c r="C91" s="70">
        <v>42095</v>
      </c>
      <c r="D91" s="71">
        <v>1805.53</v>
      </c>
    </row>
    <row r="92" spans="3:4" x14ac:dyDescent="0.25">
      <c r="C92" s="70">
        <v>42125</v>
      </c>
      <c r="D92" s="71">
        <v>1805.53</v>
      </c>
    </row>
    <row r="93" spans="3:4" x14ac:dyDescent="0.25">
      <c r="C93" s="70">
        <v>42156</v>
      </c>
      <c r="D93" s="71">
        <v>1805.53</v>
      </c>
    </row>
    <row r="94" spans="3:4" x14ac:dyDescent="0.25">
      <c r="C94" s="70">
        <v>42186</v>
      </c>
      <c r="D94" s="71">
        <v>1805.53</v>
      </c>
    </row>
    <row r="95" spans="3:4" x14ac:dyDescent="0.25">
      <c r="C95" s="70">
        <v>42217</v>
      </c>
      <c r="D95" s="71">
        <v>1805.53</v>
      </c>
    </row>
    <row r="96" spans="3:4" x14ac:dyDescent="0.25">
      <c r="C96" s="70">
        <v>42248</v>
      </c>
      <c r="D96" s="71">
        <v>2031.04</v>
      </c>
    </row>
    <row r="97" spans="3:4" x14ac:dyDescent="0.25">
      <c r="C97" s="70">
        <v>42278</v>
      </c>
      <c r="D97" s="71">
        <v>2031.04</v>
      </c>
    </row>
    <row r="98" spans="3:4" x14ac:dyDescent="0.25">
      <c r="C98" s="70">
        <v>42309</v>
      </c>
      <c r="D98" s="71">
        <v>2031.04</v>
      </c>
    </row>
    <row r="99" spans="3:4" x14ac:dyDescent="0.25">
      <c r="C99" s="70">
        <v>42339</v>
      </c>
      <c r="D99" s="71">
        <v>2031.04</v>
      </c>
    </row>
    <row r="100" spans="3:4" x14ac:dyDescent="0.25">
      <c r="C100" s="70">
        <v>42370</v>
      </c>
      <c r="D100" s="71">
        <v>2031.04</v>
      </c>
    </row>
    <row r="101" spans="3:4" x14ac:dyDescent="0.25">
      <c r="C101" s="70">
        <v>42401</v>
      </c>
      <c r="D101" s="71">
        <v>2031.04</v>
      </c>
    </row>
    <row r="102" spans="3:4" x14ac:dyDescent="0.25">
      <c r="C102" s="70">
        <v>42430</v>
      </c>
      <c r="D102" s="71">
        <v>2342.8000000000002</v>
      </c>
    </row>
    <row r="103" spans="3:4" x14ac:dyDescent="0.25">
      <c r="C103" s="70">
        <v>42461</v>
      </c>
      <c r="D103" s="71">
        <v>2342.8000000000002</v>
      </c>
    </row>
    <row r="104" spans="3:4" x14ac:dyDescent="0.25">
      <c r="C104" s="70">
        <v>42491</v>
      </c>
      <c r="D104" s="71">
        <v>2342.8000000000002</v>
      </c>
    </row>
    <row r="105" spans="3:4" x14ac:dyDescent="0.25">
      <c r="C105" s="70">
        <v>42522</v>
      </c>
      <c r="D105" s="71">
        <v>2342.8000000000002</v>
      </c>
    </row>
    <row r="106" spans="3:4" x14ac:dyDescent="0.25">
      <c r="C106" s="70">
        <v>42552</v>
      </c>
      <c r="D106" s="71">
        <v>2342.8000000000002</v>
      </c>
    </row>
    <row r="107" spans="3:4" x14ac:dyDescent="0.25">
      <c r="C107" s="70">
        <v>42583</v>
      </c>
      <c r="D107" s="71">
        <v>2342.8000000000002</v>
      </c>
    </row>
    <row r="108" spans="3:4" x14ac:dyDescent="0.25">
      <c r="C108" s="70">
        <v>42614</v>
      </c>
      <c r="D108" s="71">
        <v>2674.54</v>
      </c>
    </row>
    <row r="109" spans="3:4" x14ac:dyDescent="0.25">
      <c r="C109" s="70">
        <v>42644</v>
      </c>
      <c r="D109" s="71">
        <v>2674.54</v>
      </c>
    </row>
    <row r="110" spans="3:4" x14ac:dyDescent="0.25">
      <c r="C110" s="70">
        <v>42675</v>
      </c>
      <c r="D110" s="71">
        <v>2674.54</v>
      </c>
    </row>
    <row r="111" spans="3:4" x14ac:dyDescent="0.25">
      <c r="C111" s="70">
        <v>42705</v>
      </c>
      <c r="D111" s="71">
        <v>2674.54</v>
      </c>
    </row>
    <row r="112" spans="3:4" x14ac:dyDescent="0.25">
      <c r="C112" s="70">
        <v>42736</v>
      </c>
      <c r="D112" s="71">
        <v>2674.54</v>
      </c>
    </row>
    <row r="113" spans="3:4" x14ac:dyDescent="0.25">
      <c r="C113" s="70">
        <v>42767</v>
      </c>
      <c r="D113" s="71">
        <v>2674.54</v>
      </c>
    </row>
    <row r="114" spans="3:4" x14ac:dyDescent="0.25">
      <c r="C114" s="70">
        <v>42795</v>
      </c>
      <c r="D114" s="71">
        <v>3021.16</v>
      </c>
    </row>
    <row r="115" spans="3:4" x14ac:dyDescent="0.25">
      <c r="C115" s="70">
        <v>42826</v>
      </c>
      <c r="D115" s="71">
        <v>3021.16</v>
      </c>
    </row>
    <row r="116" spans="3:4" x14ac:dyDescent="0.25">
      <c r="C116" s="70">
        <v>42856</v>
      </c>
      <c r="D116" s="71">
        <v>3021.16</v>
      </c>
    </row>
    <row r="117" spans="3:4" x14ac:dyDescent="0.25">
      <c r="C117" s="70">
        <v>42887</v>
      </c>
      <c r="D117" s="71">
        <v>3021.16</v>
      </c>
    </row>
    <row r="118" spans="3:4" x14ac:dyDescent="0.25">
      <c r="C118" s="70">
        <v>42917</v>
      </c>
      <c r="D118" s="71">
        <v>3021.16</v>
      </c>
    </row>
    <row r="119" spans="3:4" x14ac:dyDescent="0.25">
      <c r="C119" s="70">
        <v>42948</v>
      </c>
      <c r="D119" s="71">
        <v>3021.16</v>
      </c>
    </row>
    <row r="120" spans="3:4" x14ac:dyDescent="0.25">
      <c r="C120" s="70">
        <v>42979</v>
      </c>
      <c r="D120" s="71">
        <v>3423.58</v>
      </c>
    </row>
    <row r="121" spans="3:4" x14ac:dyDescent="0.25">
      <c r="C121" s="70">
        <v>43009</v>
      </c>
      <c r="D121" s="71">
        <v>3423.58</v>
      </c>
    </row>
    <row r="122" spans="3:4" x14ac:dyDescent="0.25">
      <c r="C122" s="70">
        <v>43040</v>
      </c>
      <c r="D122" s="71">
        <v>3423.58</v>
      </c>
    </row>
    <row r="123" spans="3:4" x14ac:dyDescent="0.25">
      <c r="C123" s="70">
        <v>43070</v>
      </c>
      <c r="D123" s="71">
        <v>3423.58</v>
      </c>
    </row>
    <row r="124" spans="3:4" x14ac:dyDescent="0.25">
      <c r="C124" s="70">
        <v>43101</v>
      </c>
      <c r="D124" s="71">
        <v>3423.58</v>
      </c>
    </row>
    <row r="125" spans="3:4" x14ac:dyDescent="0.25">
      <c r="C125" s="70">
        <v>43132</v>
      </c>
      <c r="D125" s="71">
        <v>3423.58</v>
      </c>
    </row>
    <row r="126" spans="3:4" x14ac:dyDescent="0.25">
      <c r="C126" s="70">
        <v>43160</v>
      </c>
      <c r="D126" s="71">
        <v>3619.07</v>
      </c>
    </row>
    <row r="127" spans="3:4" x14ac:dyDescent="0.25">
      <c r="C127" s="70">
        <v>43191</v>
      </c>
      <c r="D127" s="71">
        <v>3619.07</v>
      </c>
    </row>
    <row r="128" spans="3:4" x14ac:dyDescent="0.25">
      <c r="C128" s="70">
        <v>43221</v>
      </c>
      <c r="D128" s="71">
        <v>3619.07</v>
      </c>
    </row>
    <row r="129" spans="3:4" x14ac:dyDescent="0.25">
      <c r="C129" s="70">
        <v>43252</v>
      </c>
      <c r="D129" s="71">
        <v>3825</v>
      </c>
    </row>
    <row r="130" spans="3:4" x14ac:dyDescent="0.25">
      <c r="C130" s="70">
        <v>43282</v>
      </c>
      <c r="D130" s="71">
        <v>3825</v>
      </c>
    </row>
    <row r="131" spans="3:4" x14ac:dyDescent="0.25">
      <c r="C131" s="70">
        <v>43313</v>
      </c>
      <c r="D131" s="71">
        <v>3825</v>
      </c>
    </row>
    <row r="132" spans="3:4" x14ac:dyDescent="0.25">
      <c r="C132" s="70">
        <v>43344</v>
      </c>
      <c r="D132" s="71">
        <v>4080.51</v>
      </c>
    </row>
    <row r="133" spans="3:4" x14ac:dyDescent="0.25">
      <c r="C133" s="70">
        <v>43374</v>
      </c>
      <c r="D133" s="71">
        <v>4080.51</v>
      </c>
    </row>
    <row r="134" spans="3:4" x14ac:dyDescent="0.25">
      <c r="C134" s="70">
        <v>43405</v>
      </c>
      <c r="D134" s="71">
        <v>4080.51</v>
      </c>
    </row>
    <row r="135" spans="3:4" x14ac:dyDescent="0.25">
      <c r="C135" s="70">
        <v>43435</v>
      </c>
      <c r="D135" s="71">
        <v>4397.97</v>
      </c>
    </row>
    <row r="136" spans="3:4" x14ac:dyDescent="0.25">
      <c r="C136" s="70">
        <v>43466</v>
      </c>
      <c r="D136" s="71">
        <v>4397.97</v>
      </c>
    </row>
    <row r="137" spans="3:4" x14ac:dyDescent="0.25">
      <c r="C137" s="70">
        <v>43497</v>
      </c>
      <c r="D137" s="71">
        <v>4397.97</v>
      </c>
    </row>
    <row r="138" spans="3:4" x14ac:dyDescent="0.25">
      <c r="C138" s="70">
        <v>43525</v>
      </c>
      <c r="D138" s="71">
        <v>4918.25</v>
      </c>
    </row>
    <row r="139" spans="3:4" x14ac:dyDescent="0.25">
      <c r="C139" s="70">
        <v>43556</v>
      </c>
      <c r="D139" s="71">
        <v>4918.25</v>
      </c>
    </row>
    <row r="140" spans="3:4" x14ac:dyDescent="0.25">
      <c r="C140" s="70">
        <v>43586</v>
      </c>
      <c r="D140" s="71">
        <v>4918.25</v>
      </c>
    </row>
    <row r="141" spans="3:4" x14ac:dyDescent="0.25">
      <c r="C141" s="70">
        <v>43617</v>
      </c>
      <c r="D141" s="71">
        <v>5446.47</v>
      </c>
    </row>
    <row r="142" spans="3:4" x14ac:dyDescent="0.25">
      <c r="C142" s="70">
        <v>43647</v>
      </c>
      <c r="D142" s="71">
        <v>5446.47</v>
      </c>
    </row>
    <row r="143" spans="3:4" x14ac:dyDescent="0.25">
      <c r="C143" s="70">
        <v>43678</v>
      </c>
      <c r="D143" s="71">
        <v>5446.47</v>
      </c>
    </row>
    <row r="144" spans="3:4" x14ac:dyDescent="0.25">
      <c r="C144" s="70">
        <v>43709</v>
      </c>
      <c r="D144" s="71">
        <v>6112.03</v>
      </c>
    </row>
    <row r="145" spans="3:4" x14ac:dyDescent="0.25">
      <c r="C145" s="70">
        <v>43739</v>
      </c>
      <c r="D145" s="71">
        <v>6112.03</v>
      </c>
    </row>
    <row r="146" spans="3:4" x14ac:dyDescent="0.25">
      <c r="C146" s="70">
        <v>43770</v>
      </c>
      <c r="D146" s="71">
        <v>6112.03</v>
      </c>
    </row>
    <row r="147" spans="3:4" x14ac:dyDescent="0.25">
      <c r="C147" s="70">
        <v>43800</v>
      </c>
      <c r="D147" s="71">
        <v>6646.22</v>
      </c>
    </row>
    <row r="148" spans="3:4" x14ac:dyDescent="0.25">
      <c r="C148" s="70">
        <v>43831</v>
      </c>
      <c r="D148" s="71">
        <v>6646.22</v>
      </c>
    </row>
    <row r="149" spans="3:4" x14ac:dyDescent="0.25">
      <c r="C149" s="70">
        <v>43862</v>
      </c>
      <c r="D149" s="71">
        <v>6646.22</v>
      </c>
    </row>
    <row r="150" spans="3:4" x14ac:dyDescent="0.25">
      <c r="C150" s="70">
        <v>43891</v>
      </c>
      <c r="D150" s="71" t="s">
        <v>51</v>
      </c>
    </row>
    <row r="151" spans="3:4" x14ac:dyDescent="0.25">
      <c r="C151" s="70">
        <v>43922</v>
      </c>
      <c r="D151" s="71" t="s">
        <v>52</v>
      </c>
    </row>
    <row r="152" spans="3:4" x14ac:dyDescent="0.25">
      <c r="C152" s="70">
        <v>43952</v>
      </c>
      <c r="D152" s="71" t="s">
        <v>53</v>
      </c>
    </row>
    <row r="153" spans="3:4" x14ac:dyDescent="0.25">
      <c r="C153" s="70">
        <v>43983</v>
      </c>
      <c r="D153" s="71" t="s">
        <v>54</v>
      </c>
    </row>
    <row r="154" spans="3:4" x14ac:dyDescent="0.25">
      <c r="C154" s="70">
        <v>44013</v>
      </c>
      <c r="D154" s="71" t="s">
        <v>55</v>
      </c>
    </row>
    <row r="155" spans="3:4" x14ac:dyDescent="0.25">
      <c r="C155" s="70">
        <v>44044</v>
      </c>
      <c r="D155" s="71" t="s">
        <v>56</v>
      </c>
    </row>
    <row r="156" spans="3:4" x14ac:dyDescent="0.25">
      <c r="C156" s="70">
        <v>44075</v>
      </c>
      <c r="D156" s="71" t="s">
        <v>57</v>
      </c>
    </row>
    <row r="157" spans="3:4" x14ac:dyDescent="0.25">
      <c r="C157" s="70">
        <v>44105</v>
      </c>
      <c r="D157" s="71" t="s">
        <v>58</v>
      </c>
    </row>
    <row r="158" spans="3:4" x14ac:dyDescent="0.25">
      <c r="C158" s="70">
        <v>44136</v>
      </c>
      <c r="D158" s="71" t="s">
        <v>59</v>
      </c>
    </row>
    <row r="159" spans="3:4" x14ac:dyDescent="0.25">
      <c r="C159" s="70">
        <v>44166</v>
      </c>
      <c r="D159" s="71" t="s">
        <v>60</v>
      </c>
    </row>
    <row r="160" spans="3:4" x14ac:dyDescent="0.25">
      <c r="C160" s="70">
        <v>44197</v>
      </c>
      <c r="D160" s="71" t="s">
        <v>61</v>
      </c>
    </row>
    <row r="161" spans="3:4" x14ac:dyDescent="0.25">
      <c r="C161" s="70">
        <v>44228</v>
      </c>
      <c r="D161" s="71" t="s">
        <v>62</v>
      </c>
    </row>
    <row r="162" spans="3:4" x14ac:dyDescent="0.25">
      <c r="C162" s="70">
        <v>44256</v>
      </c>
      <c r="D162" s="71">
        <v>9410.5</v>
      </c>
    </row>
    <row r="163" spans="3:4" x14ac:dyDescent="0.25">
      <c r="C163" s="70">
        <v>44287</v>
      </c>
      <c r="D163" s="71">
        <v>9410.5</v>
      </c>
    </row>
    <row r="164" spans="3:4" x14ac:dyDescent="0.25">
      <c r="C164" s="70">
        <v>44317</v>
      </c>
      <c r="D164" s="71">
        <v>9410.5</v>
      </c>
    </row>
    <row r="165" spans="3:4" x14ac:dyDescent="0.25">
      <c r="C165" s="70">
        <v>44348</v>
      </c>
      <c r="D165" s="71">
        <v>10551.05</v>
      </c>
    </row>
    <row r="166" spans="3:4" x14ac:dyDescent="0.25">
      <c r="C166" s="70">
        <v>44378</v>
      </c>
      <c r="D166" s="71">
        <v>10551.05</v>
      </c>
    </row>
    <row r="167" spans="3:4" x14ac:dyDescent="0.25">
      <c r="C167" s="70">
        <v>44409</v>
      </c>
      <c r="D167" s="71">
        <v>10551.05</v>
      </c>
    </row>
    <row r="168" spans="3:4" x14ac:dyDescent="0.25">
      <c r="C168" s="70">
        <v>44440</v>
      </c>
      <c r="D168" s="71">
        <v>11858.33</v>
      </c>
    </row>
    <row r="169" spans="3:4" x14ac:dyDescent="0.25">
      <c r="C169" s="70">
        <v>44470</v>
      </c>
      <c r="D169" s="71">
        <v>11858.33</v>
      </c>
    </row>
    <row r="170" spans="3:4" x14ac:dyDescent="0.25">
      <c r="C170" s="70">
        <v>44501</v>
      </c>
      <c r="D170" s="71">
        <v>11858.33</v>
      </c>
    </row>
    <row r="171" spans="3:4" x14ac:dyDescent="0.25">
      <c r="C171" s="70">
        <v>44531</v>
      </c>
      <c r="D171" s="71">
        <v>13294.37</v>
      </c>
    </row>
    <row r="172" spans="3:4" x14ac:dyDescent="0.25">
      <c r="C172" s="70">
        <v>44562</v>
      </c>
      <c r="D172" s="71">
        <v>13294.37</v>
      </c>
    </row>
    <row r="173" spans="3:4" x14ac:dyDescent="0.25">
      <c r="C173" s="70">
        <v>44593</v>
      </c>
      <c r="D173" s="71">
        <v>13294.37</v>
      </c>
    </row>
    <row r="174" spans="3:4" x14ac:dyDescent="0.25">
      <c r="C174" s="70">
        <v>44621</v>
      </c>
      <c r="D174" s="71">
        <v>14926.92</v>
      </c>
    </row>
    <row r="175" spans="3:4" x14ac:dyDescent="0.25">
      <c r="C175" s="70">
        <v>44652</v>
      </c>
      <c r="D175" s="71">
        <v>14926.92</v>
      </c>
    </row>
    <row r="176" spans="3:4" x14ac:dyDescent="0.25">
      <c r="C176" s="70">
        <v>44682</v>
      </c>
      <c r="D176" s="71">
        <v>14926.92</v>
      </c>
    </row>
    <row r="177" spans="3:4" x14ac:dyDescent="0.25">
      <c r="C177" s="70">
        <v>44713</v>
      </c>
      <c r="D177" s="71">
        <v>17165.96</v>
      </c>
    </row>
    <row r="178" spans="3:4" x14ac:dyDescent="0.25">
      <c r="C178" s="70">
        <v>44743</v>
      </c>
      <c r="D178" s="71">
        <v>17165.96</v>
      </c>
    </row>
    <row r="179" spans="3:4" x14ac:dyDescent="0.25">
      <c r="C179" s="70">
        <v>44774</v>
      </c>
      <c r="D179" s="71">
        <v>17165.96</v>
      </c>
    </row>
    <row r="180" spans="3:4" x14ac:dyDescent="0.25">
      <c r="C180" s="70">
        <v>44805</v>
      </c>
      <c r="D180" s="71">
        <v>19831.830000000002</v>
      </c>
    </row>
    <row r="181" spans="3:4" x14ac:dyDescent="0.25">
      <c r="C181" s="70">
        <v>44835</v>
      </c>
      <c r="D181" s="71">
        <v>19831.830000000002</v>
      </c>
    </row>
    <row r="182" spans="3:4" x14ac:dyDescent="0.25">
      <c r="C182" s="70">
        <v>44866</v>
      </c>
      <c r="D182" s="71">
        <v>19831.830000000002</v>
      </c>
    </row>
    <row r="183" spans="3:4" x14ac:dyDescent="0.25">
      <c r="C183" s="70">
        <v>44896</v>
      </c>
      <c r="D183" s="71">
        <v>22929.56</v>
      </c>
    </row>
    <row r="184" spans="3:4" x14ac:dyDescent="0.25">
      <c r="C184" s="70">
        <v>44927</v>
      </c>
      <c r="D184" s="71">
        <v>22929.56</v>
      </c>
    </row>
    <row r="185" spans="3:4" x14ac:dyDescent="0.25">
      <c r="C185" s="70">
        <v>44958</v>
      </c>
      <c r="D185" s="71">
        <v>22929.56</v>
      </c>
    </row>
    <row r="186" spans="3:4" x14ac:dyDescent="0.25">
      <c r="C186" s="70">
        <v>44986</v>
      </c>
      <c r="D186" s="71">
        <v>26836.76</v>
      </c>
    </row>
    <row r="187" spans="3:4" x14ac:dyDescent="0.25">
      <c r="C187" s="70">
        <v>45017</v>
      </c>
      <c r="D187" s="71">
        <v>26836.76</v>
      </c>
    </row>
    <row r="188" spans="3:4" x14ac:dyDescent="0.25">
      <c r="C188" s="70">
        <v>45047</v>
      </c>
      <c r="D188" s="71">
        <v>26836.76</v>
      </c>
    </row>
    <row r="189" spans="3:4" x14ac:dyDescent="0.25">
      <c r="C189" s="70">
        <v>45078</v>
      </c>
      <c r="D189" s="71">
        <v>32451.01</v>
      </c>
    </row>
    <row r="190" spans="3:4" x14ac:dyDescent="0.25">
      <c r="C190" s="70">
        <v>45108</v>
      </c>
      <c r="D190" s="71">
        <v>32451.01</v>
      </c>
    </row>
    <row r="191" spans="3:4" x14ac:dyDescent="0.25">
      <c r="C191" s="70">
        <v>45139</v>
      </c>
      <c r="D191" s="71">
        <v>32451.01</v>
      </c>
    </row>
    <row r="192" spans="3:4" x14ac:dyDescent="0.25">
      <c r="C192" s="70">
        <v>45170</v>
      </c>
      <c r="D192" s="71">
        <v>40008.559999999998</v>
      </c>
    </row>
    <row r="193" spans="3:4" x14ac:dyDescent="0.25">
      <c r="C193" s="70">
        <v>45200</v>
      </c>
      <c r="D193" s="71">
        <v>40008.559999999998</v>
      </c>
    </row>
    <row r="194" spans="3:4" x14ac:dyDescent="0.25">
      <c r="C194" s="70">
        <v>45231</v>
      </c>
      <c r="D194" s="71">
        <v>40008.559999999998</v>
      </c>
    </row>
  </sheetData>
  <sheetProtection algorithmName="SHA-512" hashValue="C6k/n0eTQKY32Tn4xzZyoktcTxOoZTtWHJQpc90wrtwj7atYjOAtRq7R72nMlt36Xin0GSK3VrkA0ez42BNbcg==" saltValue="Aj57C78F97uftwXPIUTFzA==" spinCount="100000" sheet="1" objects="1" scenarios="1"/>
  <mergeCells count="5">
    <mergeCell ref="C2:D2"/>
    <mergeCell ref="E2:F2"/>
    <mergeCell ref="E3:F3"/>
    <mergeCell ref="B1:E1"/>
    <mergeCell ref="C11:D11"/>
  </mergeCells>
  <phoneticPr fontId="18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E388E-84F6-4D25-80B3-CDB7704E6D65}">
  <dimension ref="A1:Q293"/>
  <sheetViews>
    <sheetView workbookViewId="0">
      <selection activeCell="D10" sqref="D10"/>
    </sheetView>
  </sheetViews>
  <sheetFormatPr baseColWidth="10" defaultRowHeight="15" x14ac:dyDescent="0.25"/>
  <cols>
    <col min="1" max="1" width="14" customWidth="1"/>
    <col min="2" max="2" width="26.85546875" customWidth="1"/>
    <col min="3" max="3" width="29.85546875" customWidth="1"/>
    <col min="4" max="4" width="15.42578125" customWidth="1"/>
  </cols>
  <sheetData>
    <row r="1" spans="1:17" ht="15.75" thickBot="1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7" ht="15.75" thickBot="1" x14ac:dyDescent="0.3">
      <c r="A2" s="7"/>
      <c r="B2" s="83" t="s">
        <v>46</v>
      </c>
      <c r="C2" s="84"/>
      <c r="D2" s="84"/>
      <c r="E2" s="84"/>
      <c r="F2" s="84"/>
      <c r="G2" s="84"/>
      <c r="H2" s="84"/>
      <c r="I2" s="85"/>
      <c r="J2" s="7"/>
      <c r="K2" s="7"/>
      <c r="L2" s="7"/>
      <c r="M2" s="7"/>
    </row>
    <row r="3" spans="1:17" x14ac:dyDescent="0.25">
      <c r="A3" s="7"/>
      <c r="B3" s="7" t="s">
        <v>25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7" x14ac:dyDescent="0.25">
      <c r="A4" s="7"/>
      <c r="B4" s="7" t="s">
        <v>45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7" ht="15.75" x14ac:dyDescent="0.25">
      <c r="A5" s="7"/>
      <c r="B5" s="32">
        <v>2</v>
      </c>
      <c r="C5" s="7" t="s">
        <v>22</v>
      </c>
      <c r="D5" s="7"/>
      <c r="E5" s="7"/>
      <c r="F5" s="7"/>
      <c r="G5" s="7" t="s">
        <v>6</v>
      </c>
      <c r="H5" s="8">
        <v>45231</v>
      </c>
      <c r="I5" s="7"/>
      <c r="J5" s="7"/>
      <c r="K5" s="7"/>
      <c r="L5" s="7"/>
      <c r="M5" s="7"/>
    </row>
    <row r="6" spans="1:17" ht="15.75" x14ac:dyDescent="0.25">
      <c r="A6" s="7"/>
      <c r="B6" s="32">
        <v>3</v>
      </c>
      <c r="C6" s="7" t="s">
        <v>23</v>
      </c>
      <c r="D6" s="7"/>
      <c r="E6" s="7"/>
      <c r="F6" s="7"/>
      <c r="G6" s="7" t="s">
        <v>6</v>
      </c>
      <c r="H6" s="8">
        <v>45231</v>
      </c>
      <c r="I6" s="7"/>
      <c r="J6" s="7"/>
      <c r="K6" s="7"/>
      <c r="L6" s="7"/>
      <c r="M6" s="7"/>
    </row>
    <row r="7" spans="1:17" ht="15.75" x14ac:dyDescent="0.25">
      <c r="A7" s="7"/>
      <c r="B7" s="32">
        <v>4</v>
      </c>
      <c r="C7" s="7" t="s">
        <v>24</v>
      </c>
      <c r="D7" s="7"/>
      <c r="E7" s="7"/>
      <c r="F7" s="7"/>
      <c r="G7" s="7" t="s">
        <v>6</v>
      </c>
      <c r="H7" s="8">
        <v>42614</v>
      </c>
      <c r="I7" s="7"/>
      <c r="J7" s="7"/>
      <c r="K7" s="7"/>
      <c r="L7" s="7"/>
      <c r="M7" s="7"/>
    </row>
    <row r="8" spans="1:17" x14ac:dyDescent="0.25">
      <c r="A8" s="7"/>
      <c r="B8" s="9"/>
      <c r="C8" s="9"/>
      <c r="D8" s="9"/>
      <c r="E8" s="9"/>
      <c r="F8" s="9"/>
      <c r="G8" s="9"/>
      <c r="H8" s="9"/>
      <c r="I8" s="7"/>
      <c r="J8" s="7"/>
      <c r="K8" s="7"/>
      <c r="L8" s="7"/>
      <c r="M8" s="7"/>
    </row>
    <row r="9" spans="1:17" x14ac:dyDescent="0.25">
      <c r="A9" s="7"/>
      <c r="B9" s="90" t="s">
        <v>26</v>
      </c>
      <c r="C9" s="13" t="s">
        <v>27</v>
      </c>
      <c r="D9" s="4">
        <v>39539</v>
      </c>
      <c r="E9" s="9"/>
      <c r="F9" s="9"/>
      <c r="G9" s="9"/>
      <c r="H9" s="9"/>
      <c r="I9" s="7"/>
      <c r="J9" s="7"/>
      <c r="K9" s="7"/>
      <c r="L9" s="7"/>
      <c r="M9" s="7"/>
    </row>
    <row r="10" spans="1:17" x14ac:dyDescent="0.25">
      <c r="A10" s="7"/>
      <c r="B10" s="91"/>
      <c r="C10" s="13" t="s">
        <v>28</v>
      </c>
      <c r="D10" s="5" t="s">
        <v>68</v>
      </c>
      <c r="E10" s="9"/>
      <c r="F10" s="9"/>
      <c r="G10" s="9"/>
      <c r="H10" s="9"/>
      <c r="I10" s="7"/>
      <c r="J10" s="7"/>
      <c r="K10" s="7"/>
      <c r="L10" s="7"/>
      <c r="M10" s="7"/>
    </row>
    <row r="11" spans="1:17" ht="15.75" x14ac:dyDescent="0.25">
      <c r="A11" s="7"/>
      <c r="B11" s="92"/>
      <c r="C11" s="14" t="s">
        <v>29</v>
      </c>
      <c r="D11" s="12">
        <f>VLOOKUP(D9,C42:F293,D10,FALSE)</f>
        <v>338.87</v>
      </c>
      <c r="E11" s="9"/>
      <c r="F11" s="9"/>
      <c r="G11" s="9"/>
      <c r="H11" s="9"/>
      <c r="I11" s="7"/>
      <c r="J11" s="7"/>
      <c r="K11" s="7"/>
      <c r="L11" s="7"/>
      <c r="M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7" x14ac:dyDescent="0.25">
      <c r="A13" s="7"/>
      <c r="B13" s="86" t="s">
        <v>44</v>
      </c>
      <c r="C13" s="15" t="s">
        <v>30</v>
      </c>
      <c r="D13" s="88">
        <f>(2.5*D11)*(1+C14/100)</f>
        <v>847.17499999999995</v>
      </c>
      <c r="E13" s="7"/>
      <c r="F13" s="7"/>
      <c r="G13" s="7"/>
      <c r="H13" s="7"/>
      <c r="I13" s="7"/>
      <c r="J13" s="7"/>
      <c r="K13" s="7"/>
      <c r="L13" s="7"/>
      <c r="M13" s="7"/>
    </row>
    <row r="14" spans="1:17" x14ac:dyDescent="0.25">
      <c r="A14" s="7"/>
      <c r="B14" s="87"/>
      <c r="C14" s="50">
        <v>0</v>
      </c>
      <c r="D14" s="89"/>
      <c r="E14" s="7"/>
      <c r="F14" s="7"/>
      <c r="G14" s="7"/>
      <c r="H14" s="7"/>
      <c r="I14" s="7"/>
      <c r="J14" s="7"/>
      <c r="K14" s="7"/>
      <c r="L14" s="7"/>
      <c r="M14" s="7"/>
    </row>
    <row r="15" spans="1:17" ht="16.5" x14ac:dyDescent="0.3">
      <c r="A15" s="7"/>
      <c r="B15" s="7"/>
      <c r="C15" s="7"/>
      <c r="D15" s="7"/>
      <c r="E15" s="7"/>
      <c r="F15" s="7"/>
      <c r="G15" s="36" t="s">
        <v>17</v>
      </c>
      <c r="H15" s="7"/>
      <c r="I15" s="7"/>
      <c r="J15" s="7"/>
      <c r="K15" s="7"/>
      <c r="L15" s="7"/>
      <c r="M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10"/>
      <c r="L16" s="10"/>
      <c r="M16" s="10"/>
      <c r="N16" s="3"/>
      <c r="O16" s="3"/>
      <c r="P16" s="3"/>
      <c r="Q16" s="3"/>
    </row>
    <row r="17" spans="1:17" x14ac:dyDescent="0.25">
      <c r="A17" s="7"/>
      <c r="B17" s="7" t="s">
        <v>63</v>
      </c>
      <c r="C17" s="7"/>
      <c r="D17" s="7"/>
      <c r="E17" s="7"/>
      <c r="F17" s="7"/>
      <c r="G17" s="7"/>
      <c r="H17" s="7"/>
      <c r="I17" s="7"/>
      <c r="J17" s="7"/>
      <c r="K17" s="9"/>
      <c r="L17" s="9"/>
      <c r="M17" s="9"/>
      <c r="N17" s="1"/>
      <c r="O17" s="1"/>
      <c r="P17" s="1"/>
      <c r="Q17" s="1"/>
    </row>
    <row r="18" spans="1:17" x14ac:dyDescent="0.25">
      <c r="A18" s="7"/>
      <c r="B18" s="7" t="s">
        <v>64</v>
      </c>
      <c r="C18" s="7"/>
      <c r="D18" s="7"/>
      <c r="E18" s="7"/>
      <c r="F18" s="7"/>
      <c r="G18" s="7"/>
      <c r="H18" s="7"/>
      <c r="I18" s="7"/>
      <c r="J18" s="7"/>
      <c r="K18" s="11"/>
      <c r="L18" s="7"/>
      <c r="M18" s="7"/>
      <c r="Q18" s="2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11"/>
      <c r="L19" s="7"/>
      <c r="M19" s="7"/>
      <c r="Q19" s="2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11"/>
      <c r="L20" s="7"/>
      <c r="M20" s="7"/>
      <c r="Q20" s="2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30" spans="1:17" x14ac:dyDescent="0.25">
      <c r="B30" s="60"/>
      <c r="C30" s="61" t="s">
        <v>14</v>
      </c>
      <c r="D30" s="61" t="s">
        <v>31</v>
      </c>
      <c r="E30" s="61" t="s">
        <v>32</v>
      </c>
      <c r="F30" s="61" t="s">
        <v>33</v>
      </c>
    </row>
    <row r="31" spans="1:17" x14ac:dyDescent="0.25">
      <c r="B31" s="60"/>
      <c r="C31" s="62">
        <v>37257</v>
      </c>
      <c r="D31" s="60">
        <v>80</v>
      </c>
      <c r="E31" s="60">
        <v>80</v>
      </c>
      <c r="F31" s="60">
        <v>80</v>
      </c>
    </row>
    <row r="32" spans="1:17" x14ac:dyDescent="0.25">
      <c r="B32" s="60"/>
      <c r="C32" s="62">
        <v>37288</v>
      </c>
      <c r="D32" s="60">
        <v>80</v>
      </c>
      <c r="E32" s="60">
        <v>80</v>
      </c>
      <c r="F32" s="60">
        <v>80</v>
      </c>
    </row>
    <row r="33" spans="2:6" x14ac:dyDescent="0.25">
      <c r="B33" s="60"/>
      <c r="C33" s="62">
        <v>37316</v>
      </c>
      <c r="D33" s="60">
        <v>80</v>
      </c>
      <c r="E33" s="60">
        <v>80</v>
      </c>
      <c r="F33" s="60">
        <v>80</v>
      </c>
    </row>
    <row r="34" spans="2:6" x14ac:dyDescent="0.25">
      <c r="B34" s="60"/>
      <c r="C34" s="62">
        <v>37347</v>
      </c>
      <c r="D34" s="60">
        <v>80</v>
      </c>
      <c r="E34" s="60">
        <v>80</v>
      </c>
      <c r="F34" s="60">
        <v>80</v>
      </c>
    </row>
    <row r="35" spans="2:6" x14ac:dyDescent="0.25">
      <c r="B35" s="60"/>
      <c r="C35" s="62">
        <v>37377</v>
      </c>
      <c r="D35" s="60">
        <v>80</v>
      </c>
      <c r="E35" s="60">
        <v>80</v>
      </c>
      <c r="F35" s="60">
        <v>80</v>
      </c>
    </row>
    <row r="36" spans="2:6" x14ac:dyDescent="0.25">
      <c r="B36" s="60"/>
      <c r="C36" s="62">
        <v>37408</v>
      </c>
      <c r="D36" s="60">
        <v>80</v>
      </c>
      <c r="E36" s="60">
        <v>80</v>
      </c>
      <c r="F36" s="60">
        <v>80</v>
      </c>
    </row>
    <row r="37" spans="2:6" x14ac:dyDescent="0.25">
      <c r="B37" s="60"/>
      <c r="C37" s="62">
        <v>37438</v>
      </c>
      <c r="D37" s="60">
        <v>80</v>
      </c>
      <c r="E37" s="60">
        <v>80</v>
      </c>
      <c r="F37" s="60">
        <v>80</v>
      </c>
    </row>
    <row r="38" spans="2:6" x14ac:dyDescent="0.25">
      <c r="B38" s="60"/>
      <c r="C38" s="62">
        <v>37469</v>
      </c>
      <c r="D38" s="60">
        <v>80</v>
      </c>
      <c r="E38" s="60">
        <v>80</v>
      </c>
      <c r="F38" s="60">
        <v>80</v>
      </c>
    </row>
    <row r="39" spans="2:6" x14ac:dyDescent="0.25">
      <c r="B39" s="60"/>
      <c r="C39" s="62">
        <v>37500</v>
      </c>
      <c r="D39" s="60">
        <v>80</v>
      </c>
      <c r="E39" s="60">
        <v>80</v>
      </c>
      <c r="F39" s="60">
        <v>80</v>
      </c>
    </row>
    <row r="40" spans="2:6" x14ac:dyDescent="0.25">
      <c r="B40" s="60"/>
      <c r="C40" s="62">
        <v>37530</v>
      </c>
      <c r="D40" s="60">
        <v>80</v>
      </c>
      <c r="E40" s="60">
        <v>80</v>
      </c>
      <c r="F40" s="60">
        <v>80</v>
      </c>
    </row>
    <row r="41" spans="2:6" x14ac:dyDescent="0.25">
      <c r="B41" s="60"/>
      <c r="C41" s="62">
        <v>37561</v>
      </c>
      <c r="D41" s="60">
        <v>80</v>
      </c>
      <c r="E41" s="60">
        <v>80</v>
      </c>
      <c r="F41" s="60">
        <v>80</v>
      </c>
    </row>
    <row r="42" spans="2:6" x14ac:dyDescent="0.25">
      <c r="B42" s="60"/>
      <c r="C42" s="62">
        <v>37591</v>
      </c>
      <c r="D42" s="60">
        <v>80</v>
      </c>
      <c r="E42" s="60">
        <v>86.07</v>
      </c>
      <c r="F42" s="60">
        <v>80</v>
      </c>
    </row>
    <row r="43" spans="2:6" x14ac:dyDescent="0.25">
      <c r="B43" s="60"/>
      <c r="C43" s="62">
        <v>37622</v>
      </c>
      <c r="D43" s="60">
        <v>80</v>
      </c>
      <c r="E43" s="60">
        <v>86.07</v>
      </c>
      <c r="F43" s="60">
        <v>80</v>
      </c>
    </row>
    <row r="44" spans="2:6" x14ac:dyDescent="0.25">
      <c r="B44" s="60"/>
      <c r="C44" s="62">
        <v>37653</v>
      </c>
      <c r="D44" s="60">
        <v>80</v>
      </c>
      <c r="E44" s="60">
        <v>86.07</v>
      </c>
      <c r="F44" s="60">
        <v>80</v>
      </c>
    </row>
    <row r="45" spans="2:6" x14ac:dyDescent="0.25">
      <c r="B45" s="60"/>
      <c r="C45" s="62">
        <v>37681</v>
      </c>
      <c r="D45" s="60">
        <v>80</v>
      </c>
      <c r="E45" s="60">
        <v>86.07</v>
      </c>
      <c r="F45" s="60">
        <v>80</v>
      </c>
    </row>
    <row r="46" spans="2:6" x14ac:dyDescent="0.25">
      <c r="B46" s="60"/>
      <c r="C46" s="62">
        <v>37712</v>
      </c>
      <c r="D46" s="60">
        <v>80</v>
      </c>
      <c r="E46" s="60">
        <v>86.07</v>
      </c>
      <c r="F46" s="60">
        <v>80</v>
      </c>
    </row>
    <row r="47" spans="2:6" x14ac:dyDescent="0.25">
      <c r="B47" s="60"/>
      <c r="C47" s="62">
        <v>37742</v>
      </c>
      <c r="D47" s="60">
        <v>80</v>
      </c>
      <c r="E47" s="60">
        <v>86.07</v>
      </c>
      <c r="F47" s="60">
        <v>80</v>
      </c>
    </row>
    <row r="48" spans="2:6" x14ac:dyDescent="0.25">
      <c r="B48" s="60"/>
      <c r="C48" s="62">
        <v>37773</v>
      </c>
      <c r="D48" s="60">
        <v>80.11</v>
      </c>
      <c r="E48" s="60">
        <v>86.07</v>
      </c>
      <c r="F48" s="60">
        <v>80.11</v>
      </c>
    </row>
    <row r="49" spans="2:6" x14ac:dyDescent="0.25">
      <c r="B49" s="60"/>
      <c r="C49" s="62">
        <v>37803</v>
      </c>
      <c r="D49" s="60">
        <v>82.8</v>
      </c>
      <c r="E49" s="60">
        <v>86.07</v>
      </c>
      <c r="F49" s="60">
        <v>82.8</v>
      </c>
    </row>
    <row r="50" spans="2:6" x14ac:dyDescent="0.25">
      <c r="B50" s="60"/>
      <c r="C50" s="62">
        <v>37834</v>
      </c>
      <c r="D50" s="60">
        <v>86.52</v>
      </c>
      <c r="E50" s="60">
        <v>86.07</v>
      </c>
      <c r="F50" s="60">
        <v>86.52</v>
      </c>
    </row>
    <row r="51" spans="2:6" x14ac:dyDescent="0.25">
      <c r="B51" s="60"/>
      <c r="C51" s="62">
        <v>37865</v>
      </c>
      <c r="D51" s="60">
        <v>92.35</v>
      </c>
      <c r="E51" s="60">
        <v>86.07</v>
      </c>
      <c r="F51" s="60">
        <v>92.35</v>
      </c>
    </row>
    <row r="52" spans="2:6" x14ac:dyDescent="0.25">
      <c r="B52" s="60"/>
      <c r="C52" s="62">
        <v>37895</v>
      </c>
      <c r="D52" s="60">
        <v>101.33</v>
      </c>
      <c r="E52" s="60">
        <v>86.07</v>
      </c>
      <c r="F52" s="60">
        <v>101.33</v>
      </c>
    </row>
    <row r="53" spans="2:6" x14ac:dyDescent="0.25">
      <c r="B53" s="60"/>
      <c r="C53" s="62">
        <v>37926</v>
      </c>
      <c r="D53" s="60">
        <v>115.23</v>
      </c>
      <c r="E53" s="60">
        <v>86.07</v>
      </c>
      <c r="F53" s="60">
        <v>115.23</v>
      </c>
    </row>
    <row r="54" spans="2:6" x14ac:dyDescent="0.25">
      <c r="B54" s="60"/>
      <c r="C54" s="62">
        <v>37956</v>
      </c>
      <c r="D54" s="60">
        <v>121.34</v>
      </c>
      <c r="E54" s="60">
        <v>96.46</v>
      </c>
      <c r="F54" s="60">
        <v>121.34</v>
      </c>
    </row>
    <row r="55" spans="2:6" x14ac:dyDescent="0.25">
      <c r="B55" s="60"/>
      <c r="C55" s="62">
        <v>37987</v>
      </c>
      <c r="D55" s="60">
        <v>129.69</v>
      </c>
      <c r="E55" s="60">
        <v>96.46</v>
      </c>
      <c r="F55" s="60">
        <v>129.69</v>
      </c>
    </row>
    <row r="56" spans="2:6" x14ac:dyDescent="0.25">
      <c r="B56" s="60"/>
      <c r="C56" s="62">
        <v>38018</v>
      </c>
      <c r="D56" s="60">
        <v>136.9</v>
      </c>
      <c r="E56" s="60">
        <v>96.46</v>
      </c>
      <c r="F56" s="60">
        <v>136.9</v>
      </c>
    </row>
    <row r="57" spans="2:6" x14ac:dyDescent="0.25">
      <c r="B57" s="60"/>
      <c r="C57" s="62">
        <v>38047</v>
      </c>
      <c r="D57" s="60">
        <v>138.5</v>
      </c>
      <c r="E57" s="60">
        <v>96.46</v>
      </c>
      <c r="F57" s="60">
        <v>138.5</v>
      </c>
    </row>
    <row r="58" spans="2:6" x14ac:dyDescent="0.25">
      <c r="B58" s="60"/>
      <c r="C58" s="62">
        <v>38078</v>
      </c>
      <c r="D58" s="60">
        <v>138.56</v>
      </c>
      <c r="E58" s="60">
        <v>96.46</v>
      </c>
      <c r="F58" s="60">
        <v>138.56</v>
      </c>
    </row>
    <row r="59" spans="2:6" x14ac:dyDescent="0.25">
      <c r="B59" s="60"/>
      <c r="C59" s="62">
        <v>38108</v>
      </c>
      <c r="D59" s="60">
        <v>138.66999999999999</v>
      </c>
      <c r="E59" s="60">
        <v>96.46</v>
      </c>
      <c r="F59" s="60">
        <v>138.66999999999999</v>
      </c>
    </row>
    <row r="60" spans="2:6" x14ac:dyDescent="0.25">
      <c r="B60" s="60"/>
      <c r="C60" s="62">
        <v>38139</v>
      </c>
      <c r="D60" s="60">
        <v>138.66999999999999</v>
      </c>
      <c r="E60" s="60">
        <v>96.46</v>
      </c>
      <c r="F60" s="60">
        <v>138.66999999999999</v>
      </c>
    </row>
    <row r="61" spans="2:6" x14ac:dyDescent="0.25">
      <c r="B61" s="60"/>
      <c r="C61" s="62">
        <v>38169</v>
      </c>
      <c r="D61" s="60">
        <v>139.99</v>
      </c>
      <c r="E61" s="60">
        <v>96.46</v>
      </c>
      <c r="F61" s="60">
        <v>139.99</v>
      </c>
    </row>
    <row r="62" spans="2:6" x14ac:dyDescent="0.25">
      <c r="B62" s="60"/>
      <c r="C62" s="62">
        <v>38200</v>
      </c>
      <c r="D62" s="60">
        <v>140.04</v>
      </c>
      <c r="E62" s="60">
        <v>96.46</v>
      </c>
      <c r="F62" s="60">
        <v>140.04</v>
      </c>
    </row>
    <row r="63" spans="2:6" x14ac:dyDescent="0.25">
      <c r="B63" s="60"/>
      <c r="C63" s="62">
        <v>38231</v>
      </c>
      <c r="D63" s="60">
        <v>140.27000000000001</v>
      </c>
      <c r="E63" s="60">
        <v>96.46</v>
      </c>
      <c r="F63" s="60">
        <v>140.27000000000001</v>
      </c>
    </row>
    <row r="64" spans="2:6" x14ac:dyDescent="0.25">
      <c r="B64" s="60"/>
      <c r="C64" s="62">
        <v>38261</v>
      </c>
      <c r="D64" s="60">
        <v>140.9</v>
      </c>
      <c r="E64" s="60">
        <v>96.46</v>
      </c>
      <c r="F64" s="60">
        <v>140.9</v>
      </c>
    </row>
    <row r="65" spans="2:6" x14ac:dyDescent="0.25">
      <c r="B65" s="60"/>
      <c r="C65" s="62">
        <v>38292</v>
      </c>
      <c r="D65" s="60">
        <v>140.9</v>
      </c>
      <c r="E65" s="60">
        <v>96.46</v>
      </c>
      <c r="F65" s="60">
        <v>140.9</v>
      </c>
    </row>
    <row r="66" spans="2:6" x14ac:dyDescent="0.25">
      <c r="B66" s="60"/>
      <c r="C66" s="62">
        <v>38322</v>
      </c>
      <c r="D66" s="60">
        <v>141.30000000000001</v>
      </c>
      <c r="E66" s="60">
        <v>105.46</v>
      </c>
      <c r="F66" s="60">
        <v>141.30000000000001</v>
      </c>
    </row>
    <row r="67" spans="2:6" x14ac:dyDescent="0.25">
      <c r="B67" s="60"/>
      <c r="C67" s="62">
        <v>38353</v>
      </c>
      <c r="D67" s="60">
        <v>143.13</v>
      </c>
      <c r="E67" s="60">
        <v>105.46</v>
      </c>
      <c r="F67" s="60">
        <v>143.13</v>
      </c>
    </row>
    <row r="68" spans="2:6" x14ac:dyDescent="0.25">
      <c r="B68" s="60"/>
      <c r="C68" s="62">
        <v>38384</v>
      </c>
      <c r="D68" s="60">
        <v>143.13</v>
      </c>
      <c r="E68" s="60">
        <v>105.46</v>
      </c>
      <c r="F68" s="60">
        <v>143.13</v>
      </c>
    </row>
    <row r="69" spans="2:6" x14ac:dyDescent="0.25">
      <c r="B69" s="60"/>
      <c r="C69" s="62">
        <v>38412</v>
      </c>
      <c r="D69" s="60">
        <v>145.88</v>
      </c>
      <c r="E69" s="60">
        <v>105.46</v>
      </c>
      <c r="F69" s="60">
        <v>145.88</v>
      </c>
    </row>
    <row r="70" spans="2:6" x14ac:dyDescent="0.25">
      <c r="B70" s="60"/>
      <c r="C70" s="62">
        <v>38443</v>
      </c>
      <c r="D70" s="60">
        <v>153.31</v>
      </c>
      <c r="E70" s="60">
        <v>105.46</v>
      </c>
      <c r="F70" s="60">
        <v>153.31</v>
      </c>
    </row>
    <row r="71" spans="2:6" x14ac:dyDescent="0.25">
      <c r="B71" s="60"/>
      <c r="C71" s="62">
        <v>38473</v>
      </c>
      <c r="D71" s="60">
        <v>157.31</v>
      </c>
      <c r="E71" s="60">
        <v>105.46</v>
      </c>
      <c r="F71" s="60">
        <v>157.31</v>
      </c>
    </row>
    <row r="72" spans="2:6" x14ac:dyDescent="0.25">
      <c r="B72" s="60"/>
      <c r="C72" s="62">
        <v>38504</v>
      </c>
      <c r="D72" s="60">
        <v>161.43</v>
      </c>
      <c r="E72" s="60">
        <v>105.46</v>
      </c>
      <c r="F72" s="60">
        <v>161.43</v>
      </c>
    </row>
    <row r="73" spans="2:6" x14ac:dyDescent="0.25">
      <c r="B73" s="60"/>
      <c r="C73" s="62">
        <v>38534</v>
      </c>
      <c r="D73" s="60">
        <v>162.12</v>
      </c>
      <c r="E73" s="60">
        <v>105.46</v>
      </c>
      <c r="F73" s="60">
        <v>162.12</v>
      </c>
    </row>
    <row r="74" spans="2:6" x14ac:dyDescent="0.25">
      <c r="B74" s="60"/>
      <c r="C74" s="62">
        <v>38565</v>
      </c>
      <c r="D74" s="60">
        <v>173.72</v>
      </c>
      <c r="E74" s="60">
        <v>105.46</v>
      </c>
      <c r="F74" s="60">
        <v>173.72</v>
      </c>
    </row>
    <row r="75" spans="2:6" x14ac:dyDescent="0.25">
      <c r="B75" s="60"/>
      <c r="C75" s="62">
        <v>38596</v>
      </c>
      <c r="D75" s="60">
        <v>177.78</v>
      </c>
      <c r="E75" s="60">
        <v>105.46</v>
      </c>
      <c r="F75" s="60">
        <v>177.78</v>
      </c>
    </row>
    <row r="76" spans="2:6" x14ac:dyDescent="0.25">
      <c r="B76" s="60"/>
      <c r="C76" s="62">
        <v>38626</v>
      </c>
      <c r="D76" s="60">
        <v>177.96</v>
      </c>
      <c r="E76" s="60">
        <v>105.46</v>
      </c>
      <c r="F76" s="60">
        <v>177.96</v>
      </c>
    </row>
    <row r="77" spans="2:6" x14ac:dyDescent="0.25">
      <c r="B77" s="60"/>
      <c r="C77" s="62">
        <v>38657</v>
      </c>
      <c r="D77" s="60">
        <v>188.71</v>
      </c>
      <c r="E77" s="60">
        <v>105.46</v>
      </c>
      <c r="F77" s="60">
        <v>188.71</v>
      </c>
    </row>
    <row r="78" spans="2:6" x14ac:dyDescent="0.25">
      <c r="B78" s="60"/>
      <c r="C78" s="62">
        <v>38687</v>
      </c>
      <c r="D78" s="60">
        <v>188.71</v>
      </c>
      <c r="E78" s="60">
        <v>126.88</v>
      </c>
      <c r="F78" s="60">
        <v>188.71</v>
      </c>
    </row>
    <row r="79" spans="2:6" x14ac:dyDescent="0.25">
      <c r="B79" s="60"/>
      <c r="C79" s="62">
        <v>38718</v>
      </c>
      <c r="D79" s="60">
        <v>191.34</v>
      </c>
      <c r="E79" s="60">
        <v>126.88</v>
      </c>
      <c r="F79" s="60">
        <v>191.34</v>
      </c>
    </row>
    <row r="80" spans="2:6" x14ac:dyDescent="0.25">
      <c r="B80" s="60"/>
      <c r="C80" s="62">
        <v>38749</v>
      </c>
      <c r="D80" s="60">
        <v>191.34</v>
      </c>
      <c r="E80" s="60">
        <v>126.88</v>
      </c>
      <c r="F80" s="60">
        <v>191.34</v>
      </c>
    </row>
    <row r="81" spans="2:6" x14ac:dyDescent="0.25">
      <c r="B81" s="60"/>
      <c r="C81" s="62">
        <v>38777</v>
      </c>
      <c r="D81" s="60">
        <v>191.62</v>
      </c>
      <c r="E81" s="60">
        <v>126.88</v>
      </c>
      <c r="F81" s="60">
        <v>191.62</v>
      </c>
    </row>
    <row r="82" spans="2:6" x14ac:dyDescent="0.25">
      <c r="B82" s="60"/>
      <c r="C82" s="62">
        <v>38808</v>
      </c>
      <c r="D82" s="60">
        <v>195.57</v>
      </c>
      <c r="E82" s="60">
        <v>126.88</v>
      </c>
      <c r="F82" s="60">
        <v>195.57</v>
      </c>
    </row>
    <row r="83" spans="2:6" x14ac:dyDescent="0.25">
      <c r="B83" s="60"/>
      <c r="C83" s="62">
        <v>38838</v>
      </c>
      <c r="D83" s="60">
        <v>198.37</v>
      </c>
      <c r="E83" s="60">
        <v>126.88</v>
      </c>
      <c r="F83" s="60">
        <v>198.37</v>
      </c>
    </row>
    <row r="84" spans="2:6" x14ac:dyDescent="0.25">
      <c r="B84" s="60"/>
      <c r="C84" s="62">
        <v>38869</v>
      </c>
      <c r="D84" s="60">
        <v>200.71</v>
      </c>
      <c r="E84" s="60">
        <v>126.88</v>
      </c>
      <c r="F84" s="60">
        <v>200.71</v>
      </c>
    </row>
    <row r="85" spans="2:6" x14ac:dyDescent="0.25">
      <c r="B85" s="60"/>
      <c r="C85" s="62">
        <v>38899</v>
      </c>
      <c r="D85" s="60">
        <v>210.89</v>
      </c>
      <c r="E85" s="60">
        <v>126.88</v>
      </c>
      <c r="F85" s="60">
        <v>210.89</v>
      </c>
    </row>
    <row r="86" spans="2:6" x14ac:dyDescent="0.25">
      <c r="B86" s="60"/>
      <c r="C86" s="62">
        <v>38930</v>
      </c>
      <c r="D86" s="60">
        <v>210.89</v>
      </c>
      <c r="E86" s="60">
        <v>126.88</v>
      </c>
      <c r="F86" s="60">
        <v>210.89</v>
      </c>
    </row>
    <row r="87" spans="2:6" x14ac:dyDescent="0.25">
      <c r="B87" s="60"/>
      <c r="C87" s="62">
        <v>38961</v>
      </c>
      <c r="D87" s="60">
        <v>214.85</v>
      </c>
      <c r="E87" s="60">
        <v>126.88</v>
      </c>
      <c r="F87" s="60">
        <v>214.85</v>
      </c>
    </row>
    <row r="88" spans="2:6" x14ac:dyDescent="0.25">
      <c r="B88" s="60"/>
      <c r="C88" s="62">
        <v>38991</v>
      </c>
      <c r="D88" s="60">
        <v>215.07</v>
      </c>
      <c r="E88" s="60">
        <v>126.88</v>
      </c>
      <c r="F88" s="60">
        <v>215.07</v>
      </c>
    </row>
    <row r="89" spans="2:6" x14ac:dyDescent="0.25">
      <c r="B89" s="60"/>
      <c r="C89" s="62">
        <v>39022</v>
      </c>
      <c r="D89" s="60">
        <v>218.67</v>
      </c>
      <c r="E89" s="60">
        <v>126.88</v>
      </c>
      <c r="F89" s="60">
        <v>218.67</v>
      </c>
    </row>
    <row r="90" spans="2:6" x14ac:dyDescent="0.25">
      <c r="B90" s="60"/>
      <c r="C90" s="62">
        <v>39052</v>
      </c>
      <c r="D90" s="60">
        <v>226.73</v>
      </c>
      <c r="E90" s="60">
        <v>150.85</v>
      </c>
      <c r="F90" s="60">
        <v>226.73</v>
      </c>
    </row>
    <row r="91" spans="2:6" x14ac:dyDescent="0.25">
      <c r="B91" s="60"/>
      <c r="C91" s="62">
        <v>39083</v>
      </c>
      <c r="D91" s="63">
        <v>236.45</v>
      </c>
      <c r="E91" s="60">
        <v>170.46</v>
      </c>
      <c r="F91" s="64">
        <v>236.45</v>
      </c>
    </row>
    <row r="92" spans="2:6" x14ac:dyDescent="0.25">
      <c r="B92" s="60"/>
      <c r="C92" s="62">
        <v>39114</v>
      </c>
      <c r="D92" s="63">
        <v>236.57</v>
      </c>
      <c r="E92" s="60">
        <v>170.46</v>
      </c>
      <c r="F92" s="64">
        <v>236.57</v>
      </c>
    </row>
    <row r="93" spans="2:6" x14ac:dyDescent="0.25">
      <c r="B93" s="60"/>
      <c r="C93" s="62">
        <v>39142</v>
      </c>
      <c r="D93" s="63">
        <v>237.48</v>
      </c>
      <c r="E93" s="60">
        <v>170.46</v>
      </c>
      <c r="F93" s="64">
        <v>237.48</v>
      </c>
    </row>
    <row r="94" spans="2:6" x14ac:dyDescent="0.25">
      <c r="B94" s="60"/>
      <c r="C94" s="62">
        <v>39173</v>
      </c>
      <c r="D94" s="63">
        <v>253.27</v>
      </c>
      <c r="E94" s="60">
        <v>170.46</v>
      </c>
      <c r="F94" s="64">
        <v>253.27</v>
      </c>
    </row>
    <row r="95" spans="2:6" x14ac:dyDescent="0.25">
      <c r="B95" s="60"/>
      <c r="C95" s="62">
        <v>39203</v>
      </c>
      <c r="D95" s="63">
        <v>260.3</v>
      </c>
      <c r="E95" s="60">
        <v>170.46</v>
      </c>
      <c r="F95" s="64">
        <v>260.3</v>
      </c>
    </row>
    <row r="96" spans="2:6" x14ac:dyDescent="0.25">
      <c r="B96" s="60"/>
      <c r="C96" s="62">
        <v>39234</v>
      </c>
      <c r="D96" s="63">
        <v>262.19</v>
      </c>
      <c r="E96" s="60">
        <v>170.46</v>
      </c>
      <c r="F96" s="64">
        <v>262.19</v>
      </c>
    </row>
    <row r="97" spans="2:6" x14ac:dyDescent="0.25">
      <c r="B97" s="60"/>
      <c r="C97" s="62">
        <v>39264</v>
      </c>
      <c r="D97" s="63">
        <v>266.99</v>
      </c>
      <c r="E97" s="60">
        <v>170.46</v>
      </c>
      <c r="F97" s="64">
        <v>266.99</v>
      </c>
    </row>
    <row r="98" spans="2:6" x14ac:dyDescent="0.25">
      <c r="B98" s="60"/>
      <c r="C98" s="62">
        <v>39295</v>
      </c>
      <c r="D98" s="63">
        <v>292.08999999999997</v>
      </c>
      <c r="E98" s="60">
        <v>170.46</v>
      </c>
      <c r="F98" s="64">
        <v>292.08999999999997</v>
      </c>
    </row>
    <row r="99" spans="2:6" x14ac:dyDescent="0.25">
      <c r="B99" s="60"/>
      <c r="C99" s="62">
        <v>39326</v>
      </c>
      <c r="D99" s="63">
        <v>292.08999999999997</v>
      </c>
      <c r="E99" s="60">
        <v>191.77</v>
      </c>
      <c r="F99" s="64">
        <v>292.08999999999997</v>
      </c>
    </row>
    <row r="100" spans="2:6" x14ac:dyDescent="0.25">
      <c r="B100" s="60"/>
      <c r="C100" s="62">
        <v>39356</v>
      </c>
      <c r="D100" s="63">
        <v>314.17</v>
      </c>
      <c r="E100" s="60">
        <v>191.77</v>
      </c>
      <c r="F100" s="64">
        <v>314.17</v>
      </c>
    </row>
    <row r="101" spans="2:6" x14ac:dyDescent="0.25">
      <c r="B101" s="60"/>
      <c r="C101" s="62">
        <v>39387</v>
      </c>
      <c r="D101" s="63">
        <v>315.08</v>
      </c>
      <c r="E101" s="60">
        <v>191.77</v>
      </c>
      <c r="F101" s="64">
        <v>315.08</v>
      </c>
    </row>
    <row r="102" spans="2:6" x14ac:dyDescent="0.25">
      <c r="B102" s="60"/>
      <c r="C102" s="62">
        <v>39417</v>
      </c>
      <c r="D102" s="63">
        <v>317.2</v>
      </c>
      <c r="E102" s="60">
        <v>191.77</v>
      </c>
      <c r="F102" s="64">
        <v>317.2</v>
      </c>
    </row>
    <row r="103" spans="2:6" x14ac:dyDescent="0.25">
      <c r="B103" s="60"/>
      <c r="C103" s="62">
        <v>39448</v>
      </c>
      <c r="D103" s="63">
        <v>318.86</v>
      </c>
      <c r="E103" s="60">
        <v>191.77</v>
      </c>
      <c r="F103" s="64">
        <v>318.86</v>
      </c>
    </row>
    <row r="104" spans="2:6" x14ac:dyDescent="0.25">
      <c r="B104" s="60"/>
      <c r="C104" s="62">
        <v>39479</v>
      </c>
      <c r="D104" s="63">
        <v>319.02999999999997</v>
      </c>
      <c r="E104" s="60">
        <v>191.77</v>
      </c>
      <c r="F104" s="64">
        <v>319.02999999999997</v>
      </c>
    </row>
    <row r="105" spans="2:6" x14ac:dyDescent="0.25">
      <c r="B105" s="60"/>
      <c r="C105" s="62">
        <v>39508</v>
      </c>
      <c r="D105" s="63">
        <v>319.02999999999997</v>
      </c>
      <c r="E105" s="60">
        <v>206.15</v>
      </c>
      <c r="F105" s="64">
        <v>319.02999999999997</v>
      </c>
    </row>
    <row r="106" spans="2:6" x14ac:dyDescent="0.25">
      <c r="B106" s="60"/>
      <c r="C106" s="62">
        <v>39539</v>
      </c>
      <c r="D106" s="63">
        <v>338.87</v>
      </c>
      <c r="E106" s="60">
        <v>206.15</v>
      </c>
      <c r="F106" s="64">
        <v>338.87</v>
      </c>
    </row>
    <row r="107" spans="2:6" x14ac:dyDescent="0.25">
      <c r="B107" s="60"/>
      <c r="C107" s="62">
        <v>39569</v>
      </c>
      <c r="D107" s="63">
        <v>348.76</v>
      </c>
      <c r="E107" s="60">
        <v>206.15</v>
      </c>
      <c r="F107" s="64">
        <v>348.76</v>
      </c>
    </row>
    <row r="108" spans="2:6" x14ac:dyDescent="0.25">
      <c r="B108" s="60"/>
      <c r="C108" s="62">
        <v>39600</v>
      </c>
      <c r="D108" s="63">
        <v>369.64</v>
      </c>
      <c r="E108" s="60">
        <v>206.15</v>
      </c>
      <c r="F108" s="64">
        <v>369.64</v>
      </c>
    </row>
    <row r="109" spans="2:6" x14ac:dyDescent="0.25">
      <c r="B109" s="60"/>
      <c r="C109" s="62">
        <v>39630</v>
      </c>
      <c r="D109" s="63">
        <v>382.27</v>
      </c>
      <c r="E109" s="60">
        <v>221.61</v>
      </c>
      <c r="F109" s="64">
        <v>382.27</v>
      </c>
    </row>
    <row r="110" spans="2:6" x14ac:dyDescent="0.25">
      <c r="B110" s="60"/>
      <c r="C110" s="62">
        <v>39661</v>
      </c>
      <c r="D110" s="63">
        <v>395.82</v>
      </c>
      <c r="E110" s="60">
        <v>221.61</v>
      </c>
      <c r="F110" s="64">
        <v>395.82</v>
      </c>
    </row>
    <row r="111" spans="2:6" x14ac:dyDescent="0.25">
      <c r="B111" s="60"/>
      <c r="C111" s="62">
        <v>39692</v>
      </c>
      <c r="D111" s="63">
        <v>402.91</v>
      </c>
      <c r="E111" s="60">
        <v>221.61</v>
      </c>
      <c r="F111" s="64">
        <v>402.91</v>
      </c>
    </row>
    <row r="112" spans="2:6" x14ac:dyDescent="0.25">
      <c r="B112" s="60"/>
      <c r="C112" s="62">
        <v>39722</v>
      </c>
      <c r="D112" s="63">
        <v>410</v>
      </c>
      <c r="E112" s="60">
        <v>221.61</v>
      </c>
      <c r="F112" s="64">
        <v>410</v>
      </c>
    </row>
    <row r="113" spans="2:6" x14ac:dyDescent="0.25">
      <c r="B113" s="60"/>
      <c r="C113" s="62">
        <v>39753</v>
      </c>
      <c r="D113" s="63">
        <v>414.35</v>
      </c>
      <c r="E113" s="60">
        <v>221.61</v>
      </c>
      <c r="F113" s="64">
        <v>414.35</v>
      </c>
    </row>
    <row r="114" spans="2:6" x14ac:dyDescent="0.25">
      <c r="B114" s="60"/>
      <c r="C114" s="62">
        <v>39783</v>
      </c>
      <c r="D114" s="63">
        <v>425.44</v>
      </c>
      <c r="E114" s="60">
        <v>221.61</v>
      </c>
      <c r="F114" s="64">
        <v>425.44</v>
      </c>
    </row>
    <row r="115" spans="2:6" x14ac:dyDescent="0.25">
      <c r="B115" s="60"/>
      <c r="C115" s="62">
        <v>39814</v>
      </c>
      <c r="D115" s="63">
        <v>426.13</v>
      </c>
      <c r="E115" s="60">
        <v>221.61</v>
      </c>
      <c r="F115" s="64">
        <v>426.13</v>
      </c>
    </row>
    <row r="116" spans="2:6" x14ac:dyDescent="0.25">
      <c r="B116" s="60"/>
      <c r="C116" s="62">
        <v>39845</v>
      </c>
      <c r="D116" s="63">
        <v>428.3</v>
      </c>
      <c r="E116" s="60">
        <v>221.61</v>
      </c>
      <c r="F116" s="64">
        <v>428.3</v>
      </c>
    </row>
    <row r="117" spans="2:6" x14ac:dyDescent="0.25">
      <c r="B117" s="60"/>
      <c r="C117" s="62">
        <v>39873</v>
      </c>
      <c r="D117" s="65">
        <v>478.4</v>
      </c>
      <c r="E117" s="60">
        <v>247.52</v>
      </c>
      <c r="F117" s="64">
        <v>429.9</v>
      </c>
    </row>
    <row r="118" spans="2:6" x14ac:dyDescent="0.25">
      <c r="B118" s="60"/>
      <c r="C118" s="62">
        <v>39904</v>
      </c>
      <c r="D118" s="65">
        <v>478.4</v>
      </c>
      <c r="E118" s="60">
        <v>247.52</v>
      </c>
      <c r="F118" s="64">
        <v>432.59</v>
      </c>
    </row>
    <row r="119" spans="2:6" x14ac:dyDescent="0.25">
      <c r="B119" s="60"/>
      <c r="C119" s="62">
        <v>39934</v>
      </c>
      <c r="D119" s="65">
        <v>478.4</v>
      </c>
      <c r="E119" s="60">
        <v>247.52</v>
      </c>
      <c r="F119" s="64">
        <v>432.59</v>
      </c>
    </row>
    <row r="120" spans="2:6" x14ac:dyDescent="0.25">
      <c r="B120" s="60"/>
      <c r="C120" s="62">
        <v>39965</v>
      </c>
      <c r="D120" s="65">
        <v>478.4</v>
      </c>
      <c r="E120" s="60">
        <v>247.52</v>
      </c>
      <c r="F120" s="64">
        <v>445.28</v>
      </c>
    </row>
    <row r="121" spans="2:6" x14ac:dyDescent="0.25">
      <c r="B121" s="60"/>
      <c r="C121" s="62">
        <v>39995</v>
      </c>
      <c r="D121" s="65">
        <v>478.4</v>
      </c>
      <c r="E121" s="60">
        <v>247.52</v>
      </c>
      <c r="F121" s="64">
        <v>447.23</v>
      </c>
    </row>
    <row r="122" spans="2:6" x14ac:dyDescent="0.25">
      <c r="B122" s="60"/>
      <c r="C122" s="62">
        <v>40026</v>
      </c>
      <c r="D122" s="65">
        <v>478.4</v>
      </c>
      <c r="E122" s="60">
        <v>247.52</v>
      </c>
      <c r="F122" s="64">
        <v>447.74</v>
      </c>
    </row>
    <row r="123" spans="2:6" x14ac:dyDescent="0.25">
      <c r="B123" s="60"/>
      <c r="C123" s="62">
        <v>40057</v>
      </c>
      <c r="D123" s="65">
        <v>513.48</v>
      </c>
      <c r="E123" s="60">
        <v>265.95999999999998</v>
      </c>
      <c r="F123" s="64">
        <v>449.69</v>
      </c>
    </row>
    <row r="124" spans="2:6" x14ac:dyDescent="0.25">
      <c r="B124" s="60"/>
      <c r="C124" s="62">
        <v>40087</v>
      </c>
      <c r="D124" s="65">
        <v>513.48</v>
      </c>
      <c r="E124" s="60">
        <v>265.95999999999998</v>
      </c>
      <c r="F124" s="64">
        <v>483.37</v>
      </c>
    </row>
    <row r="125" spans="2:6" x14ac:dyDescent="0.25">
      <c r="B125" s="60"/>
      <c r="C125" s="62">
        <v>40118</v>
      </c>
      <c r="D125" s="65">
        <v>513.48</v>
      </c>
      <c r="E125" s="60">
        <v>265.95999999999998</v>
      </c>
      <c r="F125" s="64">
        <v>489.26</v>
      </c>
    </row>
    <row r="126" spans="2:6" x14ac:dyDescent="0.25">
      <c r="B126" s="60"/>
      <c r="C126" s="62">
        <v>40148</v>
      </c>
      <c r="D126" s="65">
        <v>513.48</v>
      </c>
      <c r="E126" s="60">
        <v>265.95999999999998</v>
      </c>
      <c r="F126" s="64">
        <v>495.78</v>
      </c>
    </row>
    <row r="127" spans="2:6" x14ac:dyDescent="0.25">
      <c r="B127" s="60"/>
      <c r="C127" s="62">
        <v>40179</v>
      </c>
      <c r="D127" s="63">
        <v>513.48</v>
      </c>
      <c r="E127" s="60">
        <v>265.95999999999998</v>
      </c>
      <c r="F127" s="66">
        <v>505.27</v>
      </c>
    </row>
    <row r="128" spans="2:6" x14ac:dyDescent="0.25">
      <c r="B128" s="60"/>
      <c r="C128" s="62">
        <v>40210</v>
      </c>
      <c r="D128" s="63">
        <v>513.48</v>
      </c>
      <c r="E128" s="60">
        <v>265.95999999999998</v>
      </c>
      <c r="F128" s="66">
        <v>516.59</v>
      </c>
    </row>
    <row r="129" spans="2:6" x14ac:dyDescent="0.25">
      <c r="B129" s="60"/>
      <c r="C129" s="62">
        <v>40238</v>
      </c>
      <c r="D129" s="63">
        <v>555.64</v>
      </c>
      <c r="E129" s="60">
        <v>287.5</v>
      </c>
      <c r="F129" s="66">
        <v>529.46</v>
      </c>
    </row>
    <row r="130" spans="2:6" x14ac:dyDescent="0.25">
      <c r="B130" s="60"/>
      <c r="C130" s="62">
        <v>40269</v>
      </c>
      <c r="D130" s="63">
        <v>555.64</v>
      </c>
      <c r="E130" s="60">
        <v>287.5</v>
      </c>
      <c r="F130" s="64">
        <v>588.13</v>
      </c>
    </row>
    <row r="131" spans="2:6" x14ac:dyDescent="0.25">
      <c r="B131" s="60"/>
      <c r="C131" s="62">
        <v>40299</v>
      </c>
      <c r="D131" s="63">
        <v>555.64</v>
      </c>
      <c r="E131" s="60">
        <v>287.5</v>
      </c>
      <c r="F131" s="64">
        <v>588.13</v>
      </c>
    </row>
    <row r="132" spans="2:6" x14ac:dyDescent="0.25">
      <c r="B132" s="60"/>
      <c r="C132" s="62">
        <v>40330</v>
      </c>
      <c r="D132" s="63">
        <v>555.64</v>
      </c>
      <c r="E132" s="60">
        <v>287.5</v>
      </c>
      <c r="F132" s="64">
        <v>591.91</v>
      </c>
    </row>
    <row r="133" spans="2:6" x14ac:dyDescent="0.25">
      <c r="B133" s="60"/>
      <c r="C133" s="62">
        <v>40360</v>
      </c>
      <c r="D133" s="63">
        <v>555.64</v>
      </c>
      <c r="E133" s="60">
        <v>287.5</v>
      </c>
      <c r="F133" s="64">
        <v>606.94000000000005</v>
      </c>
    </row>
    <row r="134" spans="2:6" x14ac:dyDescent="0.25">
      <c r="B134" s="60"/>
      <c r="C134" s="62">
        <v>40391</v>
      </c>
      <c r="D134" s="63">
        <v>555.64</v>
      </c>
      <c r="E134" s="60">
        <v>287.5</v>
      </c>
      <c r="F134" s="64">
        <v>626.04</v>
      </c>
    </row>
    <row r="135" spans="2:6" x14ac:dyDescent="0.25">
      <c r="B135" s="60"/>
      <c r="C135" s="62">
        <v>40422</v>
      </c>
      <c r="D135" s="63">
        <v>649.54</v>
      </c>
      <c r="E135" s="60">
        <v>336.1</v>
      </c>
      <c r="F135" s="64">
        <v>632.45000000000005</v>
      </c>
    </row>
    <row r="136" spans="2:6" x14ac:dyDescent="0.25">
      <c r="B136" s="60"/>
      <c r="C136" s="62">
        <v>40452</v>
      </c>
      <c r="D136" s="63">
        <v>649.54</v>
      </c>
      <c r="E136" s="60">
        <v>336.1</v>
      </c>
      <c r="F136" s="64">
        <v>637.13</v>
      </c>
    </row>
    <row r="137" spans="2:6" x14ac:dyDescent="0.25">
      <c r="B137" s="60"/>
      <c r="C137" s="62">
        <v>40483</v>
      </c>
      <c r="D137" s="63">
        <v>649.54</v>
      </c>
      <c r="E137" s="60">
        <v>336.1</v>
      </c>
      <c r="F137" s="64">
        <v>639.54</v>
      </c>
    </row>
    <row r="138" spans="2:6" x14ac:dyDescent="0.25">
      <c r="B138" s="60"/>
      <c r="C138" s="62">
        <v>40513</v>
      </c>
      <c r="D138" s="63">
        <v>649.54</v>
      </c>
      <c r="E138" s="60">
        <v>336.1</v>
      </c>
      <c r="F138" s="64">
        <v>653.89</v>
      </c>
    </row>
    <row r="139" spans="2:6" x14ac:dyDescent="0.25">
      <c r="B139" s="60"/>
      <c r="C139" s="62">
        <v>40544</v>
      </c>
      <c r="D139" s="63">
        <v>649.54</v>
      </c>
      <c r="E139" s="60">
        <v>336.1</v>
      </c>
      <c r="F139" s="64">
        <v>658.41</v>
      </c>
    </row>
    <row r="140" spans="2:6" x14ac:dyDescent="0.25">
      <c r="B140" s="60"/>
      <c r="C140" s="62">
        <v>40575</v>
      </c>
      <c r="D140" s="63">
        <v>649.54</v>
      </c>
      <c r="E140" s="60">
        <v>336.1</v>
      </c>
      <c r="F140" s="64">
        <v>664.53</v>
      </c>
    </row>
    <row r="141" spans="2:6" x14ac:dyDescent="0.25">
      <c r="B141" s="60"/>
      <c r="C141" s="62">
        <v>40603</v>
      </c>
      <c r="D141" s="63">
        <v>762.11</v>
      </c>
      <c r="E141" s="60">
        <v>394.34</v>
      </c>
      <c r="F141" s="64">
        <v>674.31</v>
      </c>
    </row>
    <row r="142" spans="2:6" x14ac:dyDescent="0.25">
      <c r="B142" s="60"/>
      <c r="C142" s="62">
        <v>40634</v>
      </c>
      <c r="D142" s="63">
        <v>762.11</v>
      </c>
      <c r="E142" s="60">
        <v>394.34</v>
      </c>
      <c r="F142" s="64">
        <v>730.58</v>
      </c>
    </row>
    <row r="143" spans="2:6" x14ac:dyDescent="0.25">
      <c r="B143" s="60"/>
      <c r="C143" s="62">
        <v>40664</v>
      </c>
      <c r="D143" s="63">
        <v>762.11</v>
      </c>
      <c r="E143" s="60">
        <v>394.34</v>
      </c>
      <c r="F143" s="64">
        <v>750.94</v>
      </c>
    </row>
    <row r="144" spans="2:6" x14ac:dyDescent="0.25">
      <c r="B144" s="60"/>
      <c r="C144" s="62">
        <v>40695</v>
      </c>
      <c r="D144" s="63">
        <v>762.11</v>
      </c>
      <c r="E144" s="60">
        <v>394.34</v>
      </c>
      <c r="F144" s="64">
        <v>758.88</v>
      </c>
    </row>
    <row r="145" spans="2:6" x14ac:dyDescent="0.25">
      <c r="B145" s="60"/>
      <c r="C145" s="62">
        <v>40725</v>
      </c>
      <c r="D145" s="63">
        <v>762.11</v>
      </c>
      <c r="E145" s="60">
        <v>394.34</v>
      </c>
      <c r="F145" s="64">
        <v>780.16</v>
      </c>
    </row>
    <row r="146" spans="2:6" x14ac:dyDescent="0.25">
      <c r="B146" s="60"/>
      <c r="C146" s="62">
        <v>40756</v>
      </c>
      <c r="D146" s="63">
        <v>762.11</v>
      </c>
      <c r="E146" s="60">
        <v>394.34</v>
      </c>
      <c r="F146" s="64">
        <v>802</v>
      </c>
    </row>
    <row r="147" spans="2:6" x14ac:dyDescent="0.25">
      <c r="B147" s="60"/>
      <c r="C147" s="62">
        <v>40787</v>
      </c>
      <c r="D147" s="63">
        <v>890.3</v>
      </c>
      <c r="E147" s="60">
        <v>460.66</v>
      </c>
      <c r="F147" s="64">
        <v>811.2</v>
      </c>
    </row>
    <row r="148" spans="2:6" x14ac:dyDescent="0.25">
      <c r="B148" s="60"/>
      <c r="C148" s="62">
        <v>40817</v>
      </c>
      <c r="D148" s="63">
        <v>890.3</v>
      </c>
      <c r="E148" s="60">
        <v>460.66</v>
      </c>
      <c r="F148" s="64">
        <v>813.66</v>
      </c>
    </row>
    <row r="149" spans="2:6" x14ac:dyDescent="0.25">
      <c r="B149" s="60"/>
      <c r="C149" s="62">
        <v>40848</v>
      </c>
      <c r="D149" s="63">
        <v>890.3</v>
      </c>
      <c r="E149" s="60">
        <v>460.66</v>
      </c>
      <c r="F149" s="64">
        <v>827.41</v>
      </c>
    </row>
    <row r="150" spans="2:6" x14ac:dyDescent="0.25">
      <c r="B150" s="60"/>
      <c r="C150" s="62">
        <v>40878</v>
      </c>
      <c r="D150" s="63">
        <v>890.3</v>
      </c>
      <c r="E150" s="60">
        <v>460.66</v>
      </c>
      <c r="F150" s="64">
        <v>837.51</v>
      </c>
    </row>
    <row r="151" spans="2:6" x14ac:dyDescent="0.25">
      <c r="B151" s="60"/>
      <c r="C151" s="62">
        <v>40909</v>
      </c>
      <c r="D151" s="63">
        <v>890.3</v>
      </c>
      <c r="E151" s="60">
        <v>460.66</v>
      </c>
      <c r="F151" s="64">
        <v>848.77</v>
      </c>
    </row>
    <row r="152" spans="2:6" x14ac:dyDescent="0.25">
      <c r="B152" s="60"/>
      <c r="C152" s="62">
        <v>40940</v>
      </c>
      <c r="D152" s="63">
        <v>890.3</v>
      </c>
      <c r="E152" s="60">
        <v>460.66</v>
      </c>
      <c r="F152" s="64">
        <v>855.52</v>
      </c>
    </row>
    <row r="153" spans="2:6" x14ac:dyDescent="0.25">
      <c r="B153" s="60"/>
      <c r="C153" s="62">
        <v>40969</v>
      </c>
      <c r="D153" s="63">
        <v>1047.17</v>
      </c>
      <c r="E153" s="60">
        <v>541.83000000000004</v>
      </c>
      <c r="F153" s="64">
        <v>860.9</v>
      </c>
    </row>
    <row r="154" spans="2:6" x14ac:dyDescent="0.25">
      <c r="B154" s="60"/>
      <c r="C154" s="62">
        <v>41000</v>
      </c>
      <c r="D154" s="63">
        <v>1047.17</v>
      </c>
      <c r="E154" s="60">
        <v>541.83000000000004</v>
      </c>
      <c r="F154" s="64">
        <v>934.32</v>
      </c>
    </row>
    <row r="155" spans="2:6" x14ac:dyDescent="0.25">
      <c r="B155" s="60"/>
      <c r="C155" s="62">
        <v>41030</v>
      </c>
      <c r="D155" s="63">
        <v>1047.17</v>
      </c>
      <c r="E155" s="60">
        <v>541.83000000000004</v>
      </c>
      <c r="F155" s="64">
        <v>964.17</v>
      </c>
    </row>
    <row r="156" spans="2:6" x14ac:dyDescent="0.25">
      <c r="B156" s="60"/>
      <c r="C156" s="62">
        <v>41061</v>
      </c>
      <c r="D156" s="63">
        <v>1047.17</v>
      </c>
      <c r="E156" s="60">
        <v>541.83000000000004</v>
      </c>
      <c r="F156" s="66">
        <v>1043.42</v>
      </c>
    </row>
    <row r="157" spans="2:6" x14ac:dyDescent="0.25">
      <c r="B157" s="60"/>
      <c r="C157" s="62">
        <v>41091</v>
      </c>
      <c r="D157" s="63">
        <v>1047.17</v>
      </c>
      <c r="E157" s="60">
        <v>541.83000000000004</v>
      </c>
      <c r="F157" s="66">
        <v>1050.46</v>
      </c>
    </row>
    <row r="158" spans="2:6" x14ac:dyDescent="0.25">
      <c r="B158" s="60"/>
      <c r="C158" s="62">
        <v>41122</v>
      </c>
      <c r="D158" s="63">
        <v>1047.17</v>
      </c>
      <c r="E158" s="60">
        <v>541.83000000000004</v>
      </c>
      <c r="F158" s="66">
        <v>1069.1600000000001</v>
      </c>
    </row>
    <row r="159" spans="2:6" x14ac:dyDescent="0.25">
      <c r="B159" s="60"/>
      <c r="C159" s="62">
        <v>41153</v>
      </c>
      <c r="D159" s="63">
        <v>1166.76</v>
      </c>
      <c r="E159" s="60">
        <v>603.71</v>
      </c>
      <c r="F159" s="66">
        <v>1082.3699999999999</v>
      </c>
    </row>
    <row r="160" spans="2:6" x14ac:dyDescent="0.25">
      <c r="B160" s="60"/>
      <c r="C160" s="62">
        <v>41183</v>
      </c>
      <c r="D160" s="63">
        <v>1166.76</v>
      </c>
      <c r="E160" s="60">
        <v>603.71</v>
      </c>
      <c r="F160" s="66">
        <v>1089.92</v>
      </c>
    </row>
    <row r="161" spans="2:6" x14ac:dyDescent="0.25">
      <c r="B161" s="60"/>
      <c r="C161" s="62">
        <v>41214</v>
      </c>
      <c r="D161" s="63">
        <v>1166.76</v>
      </c>
      <c r="E161" s="60">
        <v>603.71</v>
      </c>
      <c r="F161" s="66">
        <v>1101.92</v>
      </c>
    </row>
    <row r="162" spans="2:6" x14ac:dyDescent="0.25">
      <c r="B162" s="60"/>
      <c r="C162" s="62">
        <v>41244</v>
      </c>
      <c r="D162" s="63">
        <v>1166.76</v>
      </c>
      <c r="E162" s="60">
        <v>603.71</v>
      </c>
      <c r="F162" s="66">
        <v>1106.5</v>
      </c>
    </row>
    <row r="163" spans="2:6" x14ac:dyDescent="0.25">
      <c r="B163" s="60"/>
      <c r="C163" s="62">
        <v>41275</v>
      </c>
      <c r="D163" s="63">
        <v>1166.76</v>
      </c>
      <c r="E163" s="60">
        <v>603.71</v>
      </c>
      <c r="F163" s="66">
        <v>1106.46</v>
      </c>
    </row>
    <row r="164" spans="2:6" x14ac:dyDescent="0.25">
      <c r="B164" s="60"/>
      <c r="C164" s="62">
        <v>41306</v>
      </c>
      <c r="D164" s="63">
        <v>1166.76</v>
      </c>
      <c r="E164" s="60">
        <v>603.71</v>
      </c>
      <c r="F164" s="66">
        <v>1116.96</v>
      </c>
    </row>
    <row r="165" spans="2:6" x14ac:dyDescent="0.25">
      <c r="B165" s="60"/>
      <c r="C165" s="62">
        <v>41334</v>
      </c>
      <c r="D165" s="63">
        <v>1343.87</v>
      </c>
      <c r="E165" s="60">
        <v>695.36</v>
      </c>
      <c r="F165" s="66">
        <v>1119.82</v>
      </c>
    </row>
    <row r="166" spans="2:6" x14ac:dyDescent="0.25">
      <c r="B166" s="60"/>
      <c r="C166" s="62">
        <v>41365</v>
      </c>
      <c r="D166" s="63">
        <v>1343.87</v>
      </c>
      <c r="E166" s="60">
        <v>695.36</v>
      </c>
      <c r="F166" s="66">
        <v>1191.19</v>
      </c>
    </row>
    <row r="167" spans="2:6" x14ac:dyDescent="0.25">
      <c r="B167" s="60"/>
      <c r="C167" s="62">
        <v>41395</v>
      </c>
      <c r="D167" s="63">
        <v>1343.87</v>
      </c>
      <c r="E167" s="60">
        <v>695.36</v>
      </c>
      <c r="F167" s="66">
        <v>1225.6099999999999</v>
      </c>
    </row>
    <row r="168" spans="2:6" x14ac:dyDescent="0.25">
      <c r="B168" s="60"/>
      <c r="C168" s="62">
        <v>41426</v>
      </c>
      <c r="D168" s="63">
        <v>1343.87</v>
      </c>
      <c r="E168" s="60">
        <v>695.36</v>
      </c>
      <c r="F168" s="66">
        <v>1290.74</v>
      </c>
    </row>
    <row r="169" spans="2:6" x14ac:dyDescent="0.25">
      <c r="B169" s="60"/>
      <c r="C169" s="62">
        <v>41456</v>
      </c>
      <c r="D169" s="63">
        <v>1343.87</v>
      </c>
      <c r="E169" s="60">
        <v>695.36</v>
      </c>
      <c r="F169" s="66">
        <v>1312.93</v>
      </c>
    </row>
    <row r="170" spans="2:6" x14ac:dyDescent="0.25">
      <c r="B170" s="60"/>
      <c r="C170" s="62">
        <v>41487</v>
      </c>
      <c r="D170" s="65">
        <v>1343.87</v>
      </c>
      <c r="E170" s="60">
        <v>695.36</v>
      </c>
      <c r="F170" s="66">
        <v>1343.3</v>
      </c>
    </row>
    <row r="171" spans="2:6" x14ac:dyDescent="0.25">
      <c r="B171" s="60"/>
      <c r="C171" s="62">
        <v>41518</v>
      </c>
      <c r="D171" s="65">
        <v>1537.52</v>
      </c>
      <c r="E171" s="60">
        <v>795.55</v>
      </c>
      <c r="F171" s="66">
        <v>1368.12</v>
      </c>
    </row>
    <row r="172" spans="2:6" x14ac:dyDescent="0.25">
      <c r="B172" s="60"/>
      <c r="C172" s="62">
        <v>41548</v>
      </c>
      <c r="D172" s="65">
        <v>1537.52</v>
      </c>
      <c r="E172" s="60">
        <v>795.55</v>
      </c>
      <c r="F172" s="66">
        <v>1386.3</v>
      </c>
    </row>
    <row r="173" spans="2:6" x14ac:dyDescent="0.25">
      <c r="B173" s="60"/>
      <c r="C173" s="62">
        <v>41579</v>
      </c>
      <c r="D173" s="65">
        <v>1537.52</v>
      </c>
      <c r="E173" s="60">
        <v>795.55</v>
      </c>
      <c r="F173" s="66">
        <v>1398.08</v>
      </c>
    </row>
    <row r="174" spans="2:6" x14ac:dyDescent="0.25">
      <c r="B174" s="60"/>
      <c r="C174" s="62">
        <v>41609</v>
      </c>
      <c r="D174" s="65">
        <v>1537.52</v>
      </c>
      <c r="E174" s="60">
        <v>795.55</v>
      </c>
      <c r="F174" s="66">
        <v>1402.71</v>
      </c>
    </row>
    <row r="175" spans="2:6" x14ac:dyDescent="0.25">
      <c r="B175" s="60"/>
      <c r="C175" s="62">
        <v>41275</v>
      </c>
      <c r="D175" s="65">
        <v>1537.52</v>
      </c>
      <c r="E175" s="60">
        <v>795.55</v>
      </c>
      <c r="F175" s="66">
        <v>1424.35</v>
      </c>
    </row>
    <row r="176" spans="2:6" x14ac:dyDescent="0.25">
      <c r="B176" s="60"/>
      <c r="C176" s="62">
        <v>41671</v>
      </c>
      <c r="D176" s="65">
        <v>1537.52</v>
      </c>
      <c r="E176" s="60">
        <v>795.55</v>
      </c>
      <c r="F176" s="66">
        <v>1425.93</v>
      </c>
    </row>
    <row r="177" spans="2:6" x14ac:dyDescent="0.25">
      <c r="B177" s="60"/>
      <c r="C177" s="62">
        <v>41699</v>
      </c>
      <c r="D177" s="63">
        <v>1711.42</v>
      </c>
      <c r="E177" s="60">
        <v>885.53</v>
      </c>
      <c r="F177" s="64">
        <v>1430.67</v>
      </c>
    </row>
    <row r="178" spans="2:6" x14ac:dyDescent="0.25">
      <c r="B178" s="60"/>
      <c r="C178" s="62">
        <v>41730</v>
      </c>
      <c r="D178" s="67">
        <v>1711.42</v>
      </c>
      <c r="E178" s="60">
        <v>885.53</v>
      </c>
      <c r="F178" s="64">
        <v>1578.26</v>
      </c>
    </row>
    <row r="179" spans="2:6" x14ac:dyDescent="0.25">
      <c r="B179" s="60"/>
      <c r="C179" s="62">
        <v>41760</v>
      </c>
      <c r="D179" s="67">
        <v>1711.42</v>
      </c>
      <c r="E179" s="60">
        <v>885.53</v>
      </c>
      <c r="F179" s="64">
        <v>1637.74</v>
      </c>
    </row>
    <row r="180" spans="2:6" x14ac:dyDescent="0.25">
      <c r="B180" s="60"/>
      <c r="C180" s="62">
        <v>41791</v>
      </c>
      <c r="D180" s="67">
        <v>1711.42</v>
      </c>
      <c r="E180" s="60">
        <v>885.53</v>
      </c>
      <c r="F180" s="64">
        <v>1659.46</v>
      </c>
    </row>
    <row r="181" spans="2:6" x14ac:dyDescent="0.25">
      <c r="B181" s="60"/>
      <c r="C181" s="62">
        <v>41821</v>
      </c>
      <c r="D181" s="67">
        <v>1711.42</v>
      </c>
      <c r="E181" s="60">
        <v>885.53</v>
      </c>
      <c r="F181" s="64">
        <v>1763.14</v>
      </c>
    </row>
    <row r="182" spans="2:6" x14ac:dyDescent="0.25">
      <c r="B182" s="60"/>
      <c r="C182" s="62">
        <v>41852</v>
      </c>
      <c r="D182" s="63">
        <v>1711.42</v>
      </c>
      <c r="E182" s="60">
        <v>885.53</v>
      </c>
      <c r="F182" s="64">
        <v>1772.63</v>
      </c>
    </row>
    <row r="183" spans="2:6" x14ac:dyDescent="0.25">
      <c r="B183" s="60"/>
      <c r="C183" s="62">
        <v>41883</v>
      </c>
      <c r="D183" s="68">
        <v>2005.96</v>
      </c>
      <c r="E183" s="60">
        <v>1037.93</v>
      </c>
      <c r="F183" s="64">
        <v>1802.77</v>
      </c>
    </row>
    <row r="184" spans="2:6" x14ac:dyDescent="0.25">
      <c r="B184" s="60"/>
      <c r="C184" s="62">
        <v>41913</v>
      </c>
      <c r="D184" s="63">
        <v>2005.96</v>
      </c>
      <c r="E184" s="60">
        <v>1037.93</v>
      </c>
      <c r="F184" s="64">
        <v>1834.79</v>
      </c>
    </row>
    <row r="185" spans="2:6" x14ac:dyDescent="0.25">
      <c r="B185" s="60"/>
      <c r="C185" s="62">
        <v>41944</v>
      </c>
      <c r="D185" s="63">
        <v>2005.96</v>
      </c>
      <c r="E185" s="60">
        <v>1037.93</v>
      </c>
      <c r="F185" s="64">
        <v>1843.71</v>
      </c>
    </row>
    <row r="186" spans="2:6" x14ac:dyDescent="0.25">
      <c r="B186" s="60"/>
      <c r="C186" s="62">
        <v>41974</v>
      </c>
      <c r="D186" s="63">
        <v>2005.96</v>
      </c>
      <c r="E186" s="60">
        <v>1037.93</v>
      </c>
      <c r="F186" s="64">
        <v>1853.83</v>
      </c>
    </row>
    <row r="187" spans="2:6" x14ac:dyDescent="0.25">
      <c r="B187" s="60"/>
      <c r="C187" s="62">
        <v>42005</v>
      </c>
      <c r="D187" s="63">
        <v>2005.96</v>
      </c>
      <c r="E187" s="60">
        <v>1037.93</v>
      </c>
      <c r="F187" s="64">
        <v>1863.21</v>
      </c>
    </row>
    <row r="188" spans="2:6" x14ac:dyDescent="0.25">
      <c r="B188" s="60"/>
      <c r="C188" s="62">
        <v>42036</v>
      </c>
      <c r="D188" s="63">
        <v>2005.96</v>
      </c>
      <c r="E188" s="60">
        <v>1037.93</v>
      </c>
      <c r="F188" s="64">
        <v>1871.33</v>
      </c>
    </row>
    <row r="189" spans="2:6" x14ac:dyDescent="0.25">
      <c r="B189" s="60"/>
      <c r="C189" s="62">
        <v>42064</v>
      </c>
      <c r="D189" s="63">
        <v>2372.2399999999998</v>
      </c>
      <c r="E189" s="60">
        <v>1227.46</v>
      </c>
      <c r="F189" s="64">
        <v>1876.09</v>
      </c>
    </row>
    <row r="190" spans="2:6" x14ac:dyDescent="0.25">
      <c r="B190" s="60"/>
      <c r="C190" s="62">
        <v>42095</v>
      </c>
      <c r="D190" s="63">
        <v>2372.2399999999998</v>
      </c>
      <c r="E190" s="60">
        <v>1227.46</v>
      </c>
      <c r="F190" s="64">
        <v>2049.92</v>
      </c>
    </row>
    <row r="191" spans="2:6" x14ac:dyDescent="0.25">
      <c r="B191" s="60"/>
      <c r="C191" s="62">
        <v>42125</v>
      </c>
      <c r="D191" s="63">
        <v>2372.2399999999998</v>
      </c>
      <c r="E191" s="60">
        <v>1227.46</v>
      </c>
      <c r="F191" s="64">
        <v>2114.9899999999998</v>
      </c>
    </row>
    <row r="192" spans="2:6" x14ac:dyDescent="0.25">
      <c r="B192" s="60"/>
      <c r="C192" s="62">
        <v>42156</v>
      </c>
      <c r="D192" s="63">
        <v>2372.2399999999998</v>
      </c>
      <c r="E192" s="60">
        <v>1227.46</v>
      </c>
      <c r="F192" s="64">
        <v>2142.5</v>
      </c>
    </row>
    <row r="193" spans="2:6" x14ac:dyDescent="0.25">
      <c r="B193" s="60"/>
      <c r="C193" s="62">
        <v>42186</v>
      </c>
      <c r="D193" s="63">
        <v>2372.2399999999998</v>
      </c>
      <c r="E193" s="60">
        <v>1227.46</v>
      </c>
      <c r="F193" s="64">
        <v>2216.2600000000002</v>
      </c>
    </row>
    <row r="194" spans="2:6" x14ac:dyDescent="0.25">
      <c r="B194" s="60"/>
      <c r="C194" s="62">
        <v>42217</v>
      </c>
      <c r="D194" s="63">
        <v>2372.2399999999998</v>
      </c>
      <c r="E194" s="60">
        <v>1227.46</v>
      </c>
      <c r="F194" s="64">
        <v>2274.13</v>
      </c>
    </row>
    <row r="195" spans="2:6" x14ac:dyDescent="0.25">
      <c r="B195" s="60"/>
      <c r="C195" s="62">
        <v>42248</v>
      </c>
      <c r="D195" s="63">
        <v>2668.54</v>
      </c>
      <c r="E195" s="60">
        <v>1380.76</v>
      </c>
      <c r="F195" s="64">
        <v>2303.6999999999998</v>
      </c>
    </row>
    <row r="196" spans="2:6" x14ac:dyDescent="0.25">
      <c r="B196" s="60"/>
      <c r="C196" s="62">
        <v>42278</v>
      </c>
      <c r="D196" s="63">
        <v>2668.54</v>
      </c>
      <c r="E196" s="60">
        <v>1380.76</v>
      </c>
      <c r="F196" s="64">
        <v>2335.7199999999998</v>
      </c>
    </row>
    <row r="197" spans="2:6" x14ac:dyDescent="0.25">
      <c r="B197" s="60"/>
      <c r="C197" s="62">
        <v>42309</v>
      </c>
      <c r="D197" s="63">
        <v>2668.54</v>
      </c>
      <c r="E197" s="60">
        <v>1380.76</v>
      </c>
      <c r="F197" s="64">
        <v>2377.1</v>
      </c>
    </row>
    <row r="198" spans="2:6" x14ac:dyDescent="0.25">
      <c r="B198" s="60"/>
      <c r="C198" s="62">
        <v>42339</v>
      </c>
      <c r="D198" s="63">
        <v>2668.54</v>
      </c>
      <c r="E198" s="60">
        <v>1380.76</v>
      </c>
      <c r="F198" s="64">
        <v>2387.0100000000002</v>
      </c>
    </row>
    <row r="199" spans="2:6" x14ac:dyDescent="0.25">
      <c r="B199" s="60"/>
      <c r="C199" s="62">
        <v>42370</v>
      </c>
      <c r="D199" s="63">
        <v>2668.54</v>
      </c>
      <c r="E199" s="60">
        <v>1380.76</v>
      </c>
      <c r="F199" s="64">
        <v>2408.86</v>
      </c>
    </row>
    <row r="200" spans="2:6" x14ac:dyDescent="0.25">
      <c r="B200" s="60"/>
      <c r="C200" s="62">
        <v>42401</v>
      </c>
      <c r="D200" s="63">
        <v>2668.54</v>
      </c>
      <c r="E200" s="60">
        <v>1380.76</v>
      </c>
      <c r="F200" s="64">
        <v>2415.38</v>
      </c>
    </row>
    <row r="201" spans="2:6" x14ac:dyDescent="0.25">
      <c r="B201" s="60"/>
      <c r="C201" s="62">
        <v>42430</v>
      </c>
      <c r="D201" s="63">
        <v>3078.16</v>
      </c>
      <c r="E201" s="60">
        <v>1592.71</v>
      </c>
      <c r="F201" s="64">
        <v>2417.9499999999998</v>
      </c>
    </row>
    <row r="202" spans="2:6" x14ac:dyDescent="0.25">
      <c r="B202" s="60"/>
      <c r="C202" s="62">
        <v>42461</v>
      </c>
      <c r="D202" s="63">
        <v>3078.16</v>
      </c>
      <c r="E202" s="60">
        <v>1592.71</v>
      </c>
      <c r="F202" s="64">
        <v>2655.55</v>
      </c>
    </row>
    <row r="203" spans="2:6" x14ac:dyDescent="0.25">
      <c r="B203" s="60"/>
      <c r="C203" s="62">
        <v>42491</v>
      </c>
      <c r="D203" s="63">
        <v>3078.16</v>
      </c>
      <c r="E203" s="60">
        <v>1592.71</v>
      </c>
      <c r="F203" s="64">
        <v>2732.92</v>
      </c>
    </row>
    <row r="204" spans="2:6" x14ac:dyDescent="0.25">
      <c r="B204" s="60"/>
      <c r="C204" s="62">
        <v>42522</v>
      </c>
      <c r="D204" s="63">
        <v>3078.16</v>
      </c>
      <c r="E204" s="60">
        <v>1592.71</v>
      </c>
      <c r="F204" s="64">
        <v>2769.46</v>
      </c>
    </row>
    <row r="205" spans="2:6" x14ac:dyDescent="0.25">
      <c r="B205" s="60"/>
      <c r="C205" s="62">
        <v>42552</v>
      </c>
      <c r="D205" s="63">
        <v>3078.16</v>
      </c>
      <c r="E205" s="60">
        <v>1592.71</v>
      </c>
      <c r="F205" s="64">
        <v>2864.67</v>
      </c>
    </row>
    <row r="206" spans="2:6" x14ac:dyDescent="0.25">
      <c r="B206" s="60"/>
      <c r="C206" s="62">
        <v>42583</v>
      </c>
      <c r="D206" s="63">
        <v>3078.16</v>
      </c>
      <c r="E206" s="60">
        <v>1592.71</v>
      </c>
      <c r="F206" s="64">
        <v>2883.94</v>
      </c>
    </row>
    <row r="207" spans="2:6" x14ac:dyDescent="0.25">
      <c r="B207" s="60"/>
      <c r="C207" s="62">
        <v>42614</v>
      </c>
      <c r="D207" s="63">
        <v>3514.03</v>
      </c>
      <c r="E207" s="60">
        <v>1818.24</v>
      </c>
      <c r="F207" s="64">
        <v>2899.38</v>
      </c>
    </row>
    <row r="208" spans="2:6" x14ac:dyDescent="0.25">
      <c r="B208" s="60"/>
      <c r="C208" s="62">
        <v>42644</v>
      </c>
      <c r="D208" s="63">
        <v>3514.03</v>
      </c>
      <c r="E208" s="60">
        <v>1818.24</v>
      </c>
      <c r="F208" s="64"/>
    </row>
    <row r="209" spans="2:6" x14ac:dyDescent="0.25">
      <c r="B209" s="60"/>
      <c r="C209" s="62">
        <v>42675</v>
      </c>
      <c r="D209" s="63">
        <v>3514.03</v>
      </c>
      <c r="E209" s="60">
        <v>1818.24</v>
      </c>
      <c r="F209" s="64"/>
    </row>
    <row r="210" spans="2:6" x14ac:dyDescent="0.25">
      <c r="B210" s="60"/>
      <c r="C210" s="62">
        <v>42705</v>
      </c>
      <c r="D210" s="63">
        <v>3514.03</v>
      </c>
      <c r="E210" s="60">
        <v>1818.24</v>
      </c>
      <c r="F210" s="64"/>
    </row>
    <row r="211" spans="2:6" x14ac:dyDescent="0.25">
      <c r="B211" s="60"/>
      <c r="C211" s="62">
        <v>42736</v>
      </c>
      <c r="D211" s="63">
        <v>3514.03</v>
      </c>
      <c r="E211" s="60">
        <v>1818.24</v>
      </c>
      <c r="F211" s="64"/>
    </row>
    <row r="212" spans="2:6" x14ac:dyDescent="0.25">
      <c r="B212" s="60"/>
      <c r="C212" s="62">
        <v>42767</v>
      </c>
      <c r="D212" s="63">
        <v>3514.03</v>
      </c>
      <c r="E212" s="60">
        <v>1818.24</v>
      </c>
      <c r="F212" s="64"/>
    </row>
    <row r="213" spans="2:6" x14ac:dyDescent="0.25">
      <c r="B213" s="60"/>
      <c r="C213" s="61">
        <v>42795</v>
      </c>
      <c r="D213" s="60">
        <v>3969.448288</v>
      </c>
      <c r="E213" s="60">
        <v>2053.8839039999998</v>
      </c>
      <c r="F213" s="60"/>
    </row>
    <row r="214" spans="2:6" x14ac:dyDescent="0.25">
      <c r="B214" s="60"/>
      <c r="C214" s="61">
        <v>42826</v>
      </c>
      <c r="D214" s="60">
        <v>3969.448288</v>
      </c>
      <c r="E214" s="60">
        <v>2053.8839039999998</v>
      </c>
      <c r="F214" s="60"/>
    </row>
    <row r="215" spans="2:6" x14ac:dyDescent="0.25">
      <c r="B215" s="60"/>
      <c r="C215" s="61">
        <v>42856</v>
      </c>
      <c r="D215" s="60">
        <v>3969.448288</v>
      </c>
      <c r="E215" s="60">
        <v>2053.8839039999998</v>
      </c>
      <c r="F215" s="60"/>
    </row>
    <row r="216" spans="2:6" x14ac:dyDescent="0.25">
      <c r="B216" s="60"/>
      <c r="C216" s="61">
        <v>42887</v>
      </c>
      <c r="D216" s="60">
        <v>3969.448288</v>
      </c>
      <c r="E216" s="60">
        <v>2053.8839039999998</v>
      </c>
      <c r="F216" s="60"/>
    </row>
    <row r="217" spans="2:6" x14ac:dyDescent="0.25">
      <c r="B217" s="60"/>
      <c r="C217" s="61">
        <v>42917</v>
      </c>
      <c r="D217" s="60">
        <v>3969.448288</v>
      </c>
      <c r="E217" s="60">
        <v>2053.8839039999998</v>
      </c>
      <c r="F217" s="60"/>
    </row>
    <row r="218" spans="2:6" x14ac:dyDescent="0.25">
      <c r="B218" s="60"/>
      <c r="C218" s="61">
        <v>42948</v>
      </c>
      <c r="D218" s="60">
        <v>3969.448288</v>
      </c>
      <c r="E218" s="60">
        <v>2053.8839039999998</v>
      </c>
      <c r="F218" s="60"/>
    </row>
    <row r="219" spans="2:6" x14ac:dyDescent="0.25">
      <c r="B219" s="60"/>
      <c r="C219" s="61">
        <v>42979</v>
      </c>
      <c r="D219" s="60">
        <v>4498.1787999615999</v>
      </c>
      <c r="E219" s="60">
        <v>2327.4612400127999</v>
      </c>
      <c r="F219" s="60"/>
    </row>
    <row r="220" spans="2:6" x14ac:dyDescent="0.25">
      <c r="B220" s="60"/>
      <c r="C220" s="61">
        <v>43009</v>
      </c>
      <c r="D220" s="60">
        <v>4498.1787999615999</v>
      </c>
      <c r="E220" s="60">
        <v>2327.4612400127999</v>
      </c>
      <c r="F220" s="60"/>
    </row>
    <row r="221" spans="2:6" x14ac:dyDescent="0.25">
      <c r="B221" s="60"/>
      <c r="C221" s="61">
        <v>43040</v>
      </c>
      <c r="D221" s="60">
        <v>4498.1787999615999</v>
      </c>
      <c r="E221" s="60">
        <v>2327.4612400127999</v>
      </c>
      <c r="F221" s="60"/>
    </row>
    <row r="222" spans="2:6" x14ac:dyDescent="0.25">
      <c r="B222" s="60"/>
      <c r="C222" s="61">
        <v>43070</v>
      </c>
      <c r="D222" s="60">
        <v>4498.1787999615999</v>
      </c>
      <c r="E222" s="60">
        <v>2327.4612400127999</v>
      </c>
      <c r="F222" s="60"/>
    </row>
    <row r="223" spans="2:6" x14ac:dyDescent="0.25">
      <c r="B223" s="60"/>
      <c r="C223" s="61">
        <v>42736</v>
      </c>
      <c r="D223" s="60">
        <v>4498.1787999615999</v>
      </c>
      <c r="E223" s="60">
        <v>2327.4612400127999</v>
      </c>
      <c r="F223" s="60"/>
    </row>
    <row r="224" spans="2:6" x14ac:dyDescent="0.25">
      <c r="B224" s="60"/>
      <c r="C224" s="61">
        <v>42767</v>
      </c>
      <c r="D224" s="60">
        <v>4498.1787999615999</v>
      </c>
      <c r="E224" s="60">
        <v>2327.4612400127999</v>
      </c>
      <c r="F224" s="60"/>
    </row>
    <row r="225" spans="2:6" x14ac:dyDescent="0.25">
      <c r="B225" s="60"/>
      <c r="C225" s="61">
        <v>43160</v>
      </c>
      <c r="D225" s="60">
        <v>4755.0248094394074</v>
      </c>
      <c r="E225" s="60">
        <v>2460.3592768175308</v>
      </c>
      <c r="F225" s="60"/>
    </row>
    <row r="226" spans="2:6" x14ac:dyDescent="0.25">
      <c r="B226" s="60"/>
      <c r="C226" s="61">
        <v>43191</v>
      </c>
      <c r="D226" s="60">
        <v>4755.0248094394074</v>
      </c>
      <c r="E226" s="60">
        <v>2460.3592768175308</v>
      </c>
      <c r="F226" s="60"/>
    </row>
    <row r="227" spans="2:6" x14ac:dyDescent="0.25">
      <c r="B227" s="60"/>
      <c r="C227" s="61">
        <v>43221</v>
      </c>
      <c r="D227" s="60">
        <v>4755.0248094394074</v>
      </c>
      <c r="E227" s="60">
        <v>2460.3592768175308</v>
      </c>
      <c r="F227" s="60"/>
    </row>
    <row r="228" spans="2:6" x14ac:dyDescent="0.25">
      <c r="B228" s="60"/>
      <c r="C228" s="61">
        <v>43252</v>
      </c>
      <c r="D228" s="60">
        <v>5025.5857210965096</v>
      </c>
      <c r="E228" s="60">
        <v>2600.3537196684483</v>
      </c>
      <c r="F228" s="60"/>
    </row>
    <row r="229" spans="2:6" x14ac:dyDescent="0.25">
      <c r="B229" s="60"/>
      <c r="C229" s="61">
        <v>43282</v>
      </c>
      <c r="D229" s="60">
        <v>5025.5857210965096</v>
      </c>
      <c r="E229" s="60">
        <v>2600.3537196684483</v>
      </c>
      <c r="F229" s="60"/>
    </row>
    <row r="230" spans="2:6" x14ac:dyDescent="0.25">
      <c r="B230" s="60"/>
      <c r="C230" s="61">
        <v>43313</v>
      </c>
      <c r="D230" s="60">
        <v>5025.5857210965096</v>
      </c>
      <c r="E230" s="60">
        <v>2600.3537196684483</v>
      </c>
      <c r="F230" s="60"/>
    </row>
    <row r="231" spans="2:6" x14ac:dyDescent="0.25">
      <c r="B231" s="60"/>
      <c r="C231" s="61">
        <v>43344</v>
      </c>
      <c r="D231" s="60">
        <v>5361.2948472657563</v>
      </c>
      <c r="E231" s="60">
        <v>2774.0573481423007</v>
      </c>
      <c r="F231" s="60"/>
    </row>
    <row r="232" spans="2:6" x14ac:dyDescent="0.25">
      <c r="B232" s="60"/>
      <c r="C232" s="61">
        <v>43374</v>
      </c>
      <c r="D232" s="60">
        <v>5361.2948472657563</v>
      </c>
      <c r="E232" s="60">
        <v>2774.0573481423007</v>
      </c>
      <c r="F232" s="60"/>
    </row>
    <row r="233" spans="2:6" x14ac:dyDescent="0.25">
      <c r="B233" s="60"/>
      <c r="C233" s="61">
        <v>43405</v>
      </c>
      <c r="D233" s="60">
        <v>5361.2948472657563</v>
      </c>
      <c r="E233" s="60">
        <v>2774.0573481423007</v>
      </c>
      <c r="F233" s="60"/>
    </row>
    <row r="234" spans="2:6" x14ac:dyDescent="0.25">
      <c r="B234" s="60"/>
      <c r="C234" s="61">
        <v>43435</v>
      </c>
      <c r="D234" s="60">
        <v>5778.4035863830322</v>
      </c>
      <c r="E234" s="60">
        <v>2989.8790098277718</v>
      </c>
      <c r="F234" s="60"/>
    </row>
    <row r="235" spans="2:6" x14ac:dyDescent="0.25">
      <c r="B235" s="60"/>
      <c r="C235" s="61">
        <v>43101</v>
      </c>
      <c r="D235" s="60">
        <v>5778.4035863830322</v>
      </c>
      <c r="E235" s="60">
        <v>2989.8790098277718</v>
      </c>
      <c r="F235" s="60"/>
    </row>
    <row r="236" spans="2:6" x14ac:dyDescent="0.25">
      <c r="B236" s="60"/>
      <c r="C236" s="61">
        <v>43132</v>
      </c>
      <c r="D236" s="60">
        <v>5778.4035863830322</v>
      </c>
      <c r="E236" s="60">
        <v>2989.8790098277718</v>
      </c>
      <c r="F236" s="60"/>
    </row>
    <row r="237" spans="2:6" x14ac:dyDescent="0.25">
      <c r="B237" s="60"/>
      <c r="C237" s="61">
        <v>43525</v>
      </c>
      <c r="D237" s="60">
        <v>6461.988730652145</v>
      </c>
      <c r="E237" s="60">
        <v>3343.5816966903972</v>
      </c>
      <c r="F237" s="60"/>
    </row>
    <row r="238" spans="2:6" x14ac:dyDescent="0.25">
      <c r="B238" s="60"/>
      <c r="C238" s="61">
        <v>43556</v>
      </c>
      <c r="D238" s="60">
        <v>6461.988730652145</v>
      </c>
      <c r="E238" s="60">
        <v>3343.5816966903972</v>
      </c>
      <c r="F238" s="60"/>
    </row>
    <row r="239" spans="2:6" x14ac:dyDescent="0.25">
      <c r="B239" s="60"/>
      <c r="C239" s="61">
        <v>43586</v>
      </c>
      <c r="D239" s="60">
        <v>6461.988730652145</v>
      </c>
      <c r="E239" s="60">
        <v>3343.5816966903972</v>
      </c>
      <c r="F239" s="60"/>
    </row>
    <row r="240" spans="2:6" x14ac:dyDescent="0.25">
      <c r="B240" s="60"/>
      <c r="C240" s="61">
        <v>43617</v>
      </c>
      <c r="D240" s="60">
        <v>7156.0063203241853</v>
      </c>
      <c r="E240" s="60">
        <v>3702.6823709149457</v>
      </c>
      <c r="F240" s="60"/>
    </row>
    <row r="241" spans="2:6" x14ac:dyDescent="0.25">
      <c r="B241" s="60"/>
      <c r="C241" s="61">
        <v>43647</v>
      </c>
      <c r="D241" s="60">
        <v>7156.0063203241853</v>
      </c>
      <c r="E241" s="60">
        <v>3702.6823709149457</v>
      </c>
      <c r="F241" s="60"/>
    </row>
    <row r="242" spans="2:6" x14ac:dyDescent="0.25">
      <c r="B242" s="60"/>
      <c r="C242" s="61">
        <v>43678</v>
      </c>
      <c r="D242" s="60">
        <v>7156.0063203241853</v>
      </c>
      <c r="E242" s="60">
        <v>3702.6823709149457</v>
      </c>
      <c r="F242" s="60"/>
    </row>
    <row r="243" spans="2:6" x14ac:dyDescent="0.25">
      <c r="B243" s="60"/>
      <c r="C243" s="61">
        <v>43709</v>
      </c>
      <c r="D243" s="60">
        <v>8030.470292667801</v>
      </c>
      <c r="E243" s="60">
        <v>4155.1501566407524</v>
      </c>
      <c r="F243" s="60"/>
    </row>
    <row r="244" spans="2:6" x14ac:dyDescent="0.25">
      <c r="B244" s="60"/>
      <c r="C244" s="61">
        <v>43739</v>
      </c>
      <c r="D244" s="60">
        <v>8030.470292667801</v>
      </c>
      <c r="E244" s="60">
        <v>4155.1501566407524</v>
      </c>
      <c r="F244" s="60"/>
    </row>
    <row r="245" spans="2:6" x14ac:dyDescent="0.25">
      <c r="B245" s="60"/>
      <c r="C245" s="61">
        <v>43770</v>
      </c>
      <c r="D245" s="60">
        <v>8030.470292667801</v>
      </c>
      <c r="E245" s="60">
        <v>4155.1501566407524</v>
      </c>
      <c r="F245" s="60"/>
    </row>
    <row r="246" spans="2:6" x14ac:dyDescent="0.25">
      <c r="B246" s="60"/>
      <c r="C246" s="61">
        <v>43800</v>
      </c>
      <c r="D246" s="60">
        <v>8732.333396246966</v>
      </c>
      <c r="E246" s="60">
        <v>4518.310280331154</v>
      </c>
      <c r="F246" s="60"/>
    </row>
    <row r="247" spans="2:6" x14ac:dyDescent="0.25">
      <c r="B247" s="60"/>
      <c r="C247" s="61">
        <v>43466</v>
      </c>
      <c r="D247" s="60">
        <v>8732.333396246966</v>
      </c>
      <c r="E247" s="60">
        <v>4518.310280331154</v>
      </c>
      <c r="F247" s="60"/>
    </row>
    <row r="248" spans="2:6" x14ac:dyDescent="0.25">
      <c r="B248" s="60"/>
      <c r="C248" s="61">
        <v>43497</v>
      </c>
      <c r="D248" s="60">
        <v>8732.333396246966</v>
      </c>
      <c r="E248" s="60">
        <v>4518.310280331154</v>
      </c>
      <c r="F248" s="60"/>
    </row>
    <row r="249" spans="2:6" x14ac:dyDescent="0.25">
      <c r="B249" s="60"/>
      <c r="C249" s="61">
        <v>43891</v>
      </c>
      <c r="D249" s="60">
        <v>8933.1770643606469</v>
      </c>
      <c r="E249" s="60">
        <v>4622.2314167787708</v>
      </c>
      <c r="F249" s="60"/>
    </row>
    <row r="250" spans="2:6" x14ac:dyDescent="0.25">
      <c r="B250" s="60"/>
      <c r="C250" s="61">
        <v>43922</v>
      </c>
      <c r="D250" s="60">
        <v>8933.1770643606469</v>
      </c>
      <c r="E250" s="60">
        <v>4622.2314167787708</v>
      </c>
      <c r="F250" s="60"/>
    </row>
    <row r="251" spans="2:6" x14ac:dyDescent="0.25">
      <c r="B251" s="60"/>
      <c r="C251" s="61">
        <v>43952</v>
      </c>
      <c r="D251" s="60">
        <v>8933.1770643606469</v>
      </c>
      <c r="E251" s="60">
        <v>4622.2314167787708</v>
      </c>
      <c r="F251" s="60"/>
    </row>
    <row r="252" spans="2:6" x14ac:dyDescent="0.25">
      <c r="B252" s="60"/>
      <c r="C252" s="61">
        <v>43983</v>
      </c>
      <c r="D252" s="60">
        <v>9479.8875006995186</v>
      </c>
      <c r="E252" s="60">
        <v>4905.1119794856313</v>
      </c>
      <c r="F252" s="60"/>
    </row>
    <row r="253" spans="2:6" x14ac:dyDescent="0.25">
      <c r="B253" s="60"/>
      <c r="C253" s="61">
        <v>44013</v>
      </c>
      <c r="D253" s="60">
        <v>9479.8875006995186</v>
      </c>
      <c r="E253" s="60">
        <v>4905.1119794856313</v>
      </c>
      <c r="F253" s="60"/>
    </row>
    <row r="254" spans="2:6" x14ac:dyDescent="0.25">
      <c r="B254" s="60"/>
      <c r="C254" s="61">
        <v>44044</v>
      </c>
      <c r="D254" s="60">
        <v>9479.8875006995186</v>
      </c>
      <c r="E254" s="60">
        <v>4905.1119794856313</v>
      </c>
      <c r="F254" s="60"/>
    </row>
    <row r="255" spans="2:6" x14ac:dyDescent="0.25">
      <c r="B255" s="60"/>
      <c r="C255" s="61">
        <v>44075</v>
      </c>
      <c r="D255" s="60">
        <v>10190.879063251983</v>
      </c>
      <c r="E255" s="60">
        <v>5272.9953779470534</v>
      </c>
      <c r="F255" s="60"/>
    </row>
    <row r="256" spans="2:6" x14ac:dyDescent="0.25">
      <c r="B256" s="60"/>
      <c r="C256" s="61">
        <v>44105</v>
      </c>
      <c r="D256" s="60">
        <v>10190.879063251983</v>
      </c>
      <c r="E256" s="60">
        <v>5272.9953779470534</v>
      </c>
      <c r="F256" s="60"/>
    </row>
    <row r="257" spans="2:6" x14ac:dyDescent="0.25">
      <c r="B257" s="60"/>
      <c r="C257" s="61">
        <v>44136</v>
      </c>
      <c r="D257" s="60">
        <v>10190.879063251983</v>
      </c>
      <c r="E257" s="60">
        <v>5272.9953779470534</v>
      </c>
      <c r="F257" s="60"/>
    </row>
    <row r="258" spans="2:6" x14ac:dyDescent="0.25">
      <c r="B258" s="60"/>
      <c r="C258" s="61">
        <v>44166</v>
      </c>
      <c r="D258" s="60">
        <v>10700.423016414583</v>
      </c>
      <c r="E258" s="60">
        <v>5536.6451468444056</v>
      </c>
      <c r="F258" s="60"/>
    </row>
    <row r="259" spans="2:6" x14ac:dyDescent="0.25">
      <c r="B259" s="60"/>
      <c r="C259" s="61">
        <v>44197</v>
      </c>
      <c r="D259" s="60">
        <v>10700.423016414583</v>
      </c>
      <c r="E259" s="60">
        <v>5536.6451468444056</v>
      </c>
      <c r="F259" s="60"/>
    </row>
    <row r="260" spans="2:6" x14ac:dyDescent="0.25">
      <c r="B260" s="60"/>
      <c r="C260" s="61">
        <v>44228</v>
      </c>
      <c r="D260" s="60">
        <v>10700.423016414583</v>
      </c>
      <c r="E260" s="60">
        <v>5536.6451468444056</v>
      </c>
      <c r="F260" s="60"/>
    </row>
    <row r="261" spans="2:6" x14ac:dyDescent="0.25">
      <c r="B261" s="60"/>
      <c r="C261" s="61">
        <v>44256</v>
      </c>
      <c r="D261" s="60">
        <v>11563.947153839239</v>
      </c>
      <c r="E261" s="60">
        <v>5983.4524101947491</v>
      </c>
      <c r="F261" s="60"/>
    </row>
    <row r="262" spans="2:6" x14ac:dyDescent="0.25">
      <c r="B262" s="60"/>
      <c r="C262" s="61">
        <v>44287</v>
      </c>
      <c r="D262" s="60">
        <v>11563.947153839239</v>
      </c>
      <c r="E262" s="60">
        <v>5983.4524101947491</v>
      </c>
      <c r="F262" s="60"/>
    </row>
    <row r="263" spans="2:6" x14ac:dyDescent="0.25">
      <c r="B263" s="60"/>
      <c r="C263" s="61">
        <v>44317</v>
      </c>
      <c r="D263" s="60">
        <v>11563.947153839239</v>
      </c>
      <c r="E263" s="60">
        <v>5983.4524101947491</v>
      </c>
      <c r="F263" s="60"/>
    </row>
    <row r="264" spans="2:6" x14ac:dyDescent="0.25">
      <c r="B264" s="60"/>
      <c r="C264" s="61">
        <v>44348</v>
      </c>
      <c r="D264" s="60">
        <v>12965.497548884556</v>
      </c>
      <c r="E264" s="60">
        <v>6708.6468423103524</v>
      </c>
      <c r="F264" s="60"/>
    </row>
    <row r="265" spans="2:6" x14ac:dyDescent="0.25">
      <c r="B265" s="60"/>
      <c r="C265" s="61">
        <v>44378</v>
      </c>
      <c r="D265" s="60">
        <v>12965.497548884556</v>
      </c>
      <c r="E265" s="60">
        <v>6708.6468423103524</v>
      </c>
      <c r="F265" s="60"/>
    </row>
    <row r="266" spans="2:6" x14ac:dyDescent="0.25">
      <c r="B266" s="60"/>
      <c r="C266" s="61">
        <v>44409</v>
      </c>
      <c r="D266" s="60">
        <v>12965.497548884556</v>
      </c>
      <c r="E266" s="60">
        <v>6708.6468423103524</v>
      </c>
      <c r="F266" s="60"/>
    </row>
    <row r="267" spans="2:6" x14ac:dyDescent="0.25">
      <c r="B267" s="60"/>
      <c r="C267" s="61">
        <v>44440</v>
      </c>
      <c r="D267" s="60">
        <v>14571.922695191352</v>
      </c>
      <c r="E267" s="60">
        <v>7539.8481860726051</v>
      </c>
      <c r="F267" s="60"/>
    </row>
    <row r="268" spans="2:6" x14ac:dyDescent="0.25">
      <c r="B268" s="60"/>
      <c r="C268" s="61">
        <v>44470</v>
      </c>
      <c r="D268" s="60">
        <v>14571.922695191352</v>
      </c>
      <c r="E268" s="60">
        <v>7539.8481860726051</v>
      </c>
      <c r="F268" s="60"/>
    </row>
    <row r="269" spans="2:6" x14ac:dyDescent="0.25">
      <c r="B269" s="60"/>
      <c r="C269" s="61">
        <v>44501</v>
      </c>
      <c r="D269" s="60">
        <v>14571.922695191352</v>
      </c>
      <c r="E269" s="60">
        <v>7539.8481860726051</v>
      </c>
      <c r="F269" s="60"/>
    </row>
    <row r="270" spans="2:6" x14ac:dyDescent="0.25">
      <c r="B270" s="60"/>
      <c r="C270" s="61">
        <v>44531</v>
      </c>
      <c r="D270" s="60">
        <v>16336.582533579025</v>
      </c>
      <c r="E270" s="60">
        <v>8452.9238014059974</v>
      </c>
      <c r="F270" s="60"/>
    </row>
    <row r="271" spans="2:6" x14ac:dyDescent="0.25">
      <c r="B271" s="60"/>
      <c r="C271" s="61">
        <v>44562</v>
      </c>
      <c r="D271" s="60">
        <v>16336.582533579025</v>
      </c>
      <c r="E271" s="60">
        <v>8452.9238014059974</v>
      </c>
      <c r="F271" s="60"/>
    </row>
    <row r="272" spans="2:6" x14ac:dyDescent="0.25">
      <c r="B272" s="60"/>
      <c r="C272" s="61">
        <v>44593</v>
      </c>
      <c r="D272" s="60">
        <v>16336.582533579025</v>
      </c>
      <c r="E272" s="60">
        <v>8452.9238014059974</v>
      </c>
      <c r="F272" s="60"/>
    </row>
    <row r="273" spans="2:6" x14ac:dyDescent="0.25">
      <c r="B273" s="60"/>
      <c r="C273" s="61">
        <v>44621</v>
      </c>
      <c r="D273" s="60">
        <v>18342.714868702529</v>
      </c>
      <c r="E273" s="60">
        <v>9490.9428442186545</v>
      </c>
      <c r="F273" s="60"/>
    </row>
    <row r="274" spans="2:6" x14ac:dyDescent="0.25">
      <c r="B274" s="60"/>
      <c r="C274" s="61">
        <v>44652</v>
      </c>
      <c r="D274" s="60">
        <v>18342.714868702529</v>
      </c>
      <c r="E274" s="60">
        <v>9490.9428442186545</v>
      </c>
      <c r="F274" s="60"/>
    </row>
    <row r="275" spans="2:6" x14ac:dyDescent="0.25">
      <c r="B275" s="60"/>
      <c r="C275" s="61">
        <v>44682</v>
      </c>
      <c r="D275" s="60">
        <v>18342.714868702529</v>
      </c>
      <c r="E275" s="60">
        <v>9490.9428442186545</v>
      </c>
      <c r="F275" s="60"/>
    </row>
    <row r="276" spans="2:6" x14ac:dyDescent="0.25">
      <c r="B276" s="60"/>
      <c r="C276" s="61">
        <v>44713</v>
      </c>
      <c r="D276" s="60">
        <v>21094.122099007909</v>
      </c>
      <c r="E276" s="60">
        <v>10914.584270851452</v>
      </c>
      <c r="F276" s="60"/>
    </row>
    <row r="277" spans="2:6" x14ac:dyDescent="0.25">
      <c r="B277" s="60"/>
      <c r="C277" s="61">
        <v>44743</v>
      </c>
      <c r="D277" s="60">
        <v>21094.122099007909</v>
      </c>
      <c r="E277" s="60">
        <v>10914.584270851452</v>
      </c>
      <c r="F277" s="60"/>
    </row>
    <row r="278" spans="2:6" x14ac:dyDescent="0.25">
      <c r="B278" s="60"/>
      <c r="C278" s="61">
        <v>44774</v>
      </c>
      <c r="D278" s="60">
        <v>21094.122099007909</v>
      </c>
      <c r="E278" s="60">
        <v>10914.584270851452</v>
      </c>
      <c r="F278" s="60"/>
    </row>
    <row r="279" spans="2:6" x14ac:dyDescent="0.25">
      <c r="B279" s="60"/>
      <c r="C279" s="61">
        <v>44805</v>
      </c>
      <c r="D279" s="60">
        <v>24370.039260983838</v>
      </c>
      <c r="E279" s="60">
        <v>12609.619208114682</v>
      </c>
      <c r="F279" s="60"/>
    </row>
    <row r="280" spans="2:6" x14ac:dyDescent="0.25">
      <c r="B280" s="60">
        <v>1.1704000000000001</v>
      </c>
      <c r="C280" s="61">
        <v>44835</v>
      </c>
      <c r="D280" s="60">
        <v>24370.039260983838</v>
      </c>
      <c r="E280" s="60">
        <v>12609.619208114682</v>
      </c>
      <c r="F280" s="60"/>
    </row>
    <row r="281" spans="2:6" x14ac:dyDescent="0.25">
      <c r="B281" s="60"/>
      <c r="C281" s="61">
        <v>44866</v>
      </c>
      <c r="D281" s="60">
        <v>24370.039260983838</v>
      </c>
      <c r="E281" s="60">
        <v>12609.619208114682</v>
      </c>
      <c r="F281" s="60"/>
    </row>
    <row r="282" spans="2:6" x14ac:dyDescent="0.25">
      <c r="B282" s="60"/>
      <c r="C282" s="61">
        <v>44896</v>
      </c>
      <c r="D282" s="60">
        <v>28176.639393549514</v>
      </c>
      <c r="E282" s="60">
        <v>14579.241728422196</v>
      </c>
      <c r="F282" s="60"/>
    </row>
    <row r="283" spans="2:6" x14ac:dyDescent="0.25">
      <c r="B283" s="60">
        <v>1.2092000000000001</v>
      </c>
      <c r="C283" s="61">
        <v>44927</v>
      </c>
      <c r="D283" s="60">
        <v>28176.639393549514</v>
      </c>
      <c r="E283" s="60">
        <v>14579.241728422196</v>
      </c>
      <c r="F283" s="60"/>
    </row>
    <row r="284" spans="2:6" x14ac:dyDescent="0.25">
      <c r="B284" s="60"/>
      <c r="C284" s="61">
        <v>44958</v>
      </c>
      <c r="D284" s="60">
        <v>28176.639393549514</v>
      </c>
      <c r="E284" s="60">
        <v>14579.241728422196</v>
      </c>
      <c r="F284" s="60"/>
    </row>
    <row r="285" spans="2:6" x14ac:dyDescent="0.25">
      <c r="B285" s="60"/>
      <c r="C285" s="61">
        <v>44986</v>
      </c>
      <c r="D285" s="60">
        <f>D284*B280</f>
        <v>32977.938746210355</v>
      </c>
      <c r="E285" s="60">
        <f>E284*B280</f>
        <v>17063.544518945338</v>
      </c>
      <c r="F285" s="60"/>
    </row>
    <row r="286" spans="2:6" x14ac:dyDescent="0.25">
      <c r="B286" s="60">
        <v>1.2329000000000001</v>
      </c>
      <c r="C286" s="61">
        <v>45017</v>
      </c>
      <c r="D286" s="60">
        <v>32977.938746210355</v>
      </c>
      <c r="E286" s="60">
        <v>17063.544518945338</v>
      </c>
      <c r="F286" s="60"/>
    </row>
    <row r="287" spans="2:6" x14ac:dyDescent="0.25">
      <c r="B287" s="60"/>
      <c r="C287" s="61">
        <v>45047</v>
      </c>
      <c r="D287" s="60">
        <v>32977.938746210355</v>
      </c>
      <c r="E287" s="60">
        <v>17063.544518945338</v>
      </c>
      <c r="F287" s="60"/>
    </row>
    <row r="288" spans="2:6" x14ac:dyDescent="0.25">
      <c r="B288" s="60"/>
      <c r="C288" s="61">
        <v>45078</v>
      </c>
      <c r="D288" s="60">
        <f>D287*B283</f>
        <v>39876.923531917564</v>
      </c>
      <c r="E288" s="60">
        <f>E287*B283</f>
        <v>20633.238032308705</v>
      </c>
      <c r="F288" s="60"/>
    </row>
    <row r="289" spans="2:6" x14ac:dyDescent="0.25">
      <c r="B289" s="60"/>
      <c r="C289" s="61">
        <v>45108</v>
      </c>
      <c r="D289" s="60">
        <v>39876.923531917564</v>
      </c>
      <c r="E289" s="60">
        <v>20633.238032308705</v>
      </c>
      <c r="F289" s="60"/>
    </row>
    <row r="290" spans="2:6" x14ac:dyDescent="0.25">
      <c r="B290" s="60"/>
      <c r="C290" s="61">
        <v>45139</v>
      </c>
      <c r="D290" s="60">
        <v>39876.923531917564</v>
      </c>
      <c r="E290" s="60">
        <v>20633.238032308705</v>
      </c>
      <c r="F290" s="60"/>
    </row>
    <row r="291" spans="2:6" x14ac:dyDescent="0.25">
      <c r="B291" s="60"/>
      <c r="C291" s="61">
        <v>45170</v>
      </c>
      <c r="D291" s="60">
        <f>D290*B286</f>
        <v>49164.259022501166</v>
      </c>
      <c r="E291" s="60">
        <f>E290*B286</f>
        <v>25438.719170033404</v>
      </c>
      <c r="F291" s="60"/>
    </row>
    <row r="292" spans="2:6" x14ac:dyDescent="0.25">
      <c r="B292" s="60"/>
      <c r="C292" s="61">
        <v>45200</v>
      </c>
      <c r="D292" s="60">
        <v>49164.259022501166</v>
      </c>
      <c r="E292" s="60">
        <v>25438.719170033404</v>
      </c>
      <c r="F292" s="60"/>
    </row>
    <row r="293" spans="2:6" x14ac:dyDescent="0.25">
      <c r="B293" s="60"/>
      <c r="C293" s="61">
        <v>45231</v>
      </c>
      <c r="D293" s="60">
        <v>49164.259022501166</v>
      </c>
      <c r="E293" s="60">
        <v>25438.719170033404</v>
      </c>
      <c r="F293" s="60"/>
    </row>
  </sheetData>
  <sheetProtection algorithmName="SHA-512" hashValue="zzCdKibYvLg8994LFUEG4bOZOkRrVnxIbJB8+XcbM77fchdQZBRDVGt8Kxh/zBp8a77jDwnZjBqJg+2WU5umMA==" saltValue="Fro1y3B++OXaZaHE/QeOlw==" spinCount="100000" sheet="1" objects="1" scenarios="1"/>
  <mergeCells count="4">
    <mergeCell ref="B2:I2"/>
    <mergeCell ref="B13:B14"/>
    <mergeCell ref="D13:D14"/>
    <mergeCell ref="B9:B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1B8A8-4241-4E36-B924-2555AEF59E52}">
  <dimension ref="A1:R22"/>
  <sheetViews>
    <sheetView tabSelected="1" workbookViewId="0">
      <selection activeCell="C5" sqref="C5"/>
    </sheetView>
  </sheetViews>
  <sheetFormatPr baseColWidth="10" defaultRowHeight="15" x14ac:dyDescent="0.25"/>
  <cols>
    <col min="1" max="1" width="13.85546875" customWidth="1"/>
    <col min="2" max="2" width="22.140625" customWidth="1"/>
    <col min="3" max="3" width="11.85546875" bestFit="1" customWidth="1"/>
    <col min="4" max="4" width="4.28515625" customWidth="1"/>
    <col min="5" max="5" width="2.7109375" customWidth="1"/>
    <col min="6" max="6" width="3.28515625" customWidth="1"/>
    <col min="14" max="14" width="30.28515625" customWidth="1"/>
  </cols>
  <sheetData>
    <row r="1" spans="1:18" ht="10.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3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6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4" customHeight="1" thickBot="1" x14ac:dyDescent="0.3">
      <c r="A4" s="6"/>
      <c r="B4" s="33" t="s">
        <v>9</v>
      </c>
      <c r="C4" s="55">
        <f>PBUADM!A3</f>
        <v>580.05999999999995</v>
      </c>
      <c r="D4" s="6"/>
      <c r="E4" s="6"/>
      <c r="F4" s="6"/>
      <c r="G4" s="99" t="s">
        <v>43</v>
      </c>
      <c r="H4" s="100"/>
      <c r="I4" s="101"/>
      <c r="J4" s="6"/>
      <c r="K4" s="105" t="s">
        <v>48</v>
      </c>
      <c r="L4" s="106"/>
      <c r="M4" s="106"/>
      <c r="N4" s="107"/>
      <c r="O4" s="6"/>
      <c r="P4" s="6"/>
      <c r="Q4" s="6"/>
      <c r="R4" s="6"/>
    </row>
    <row r="5" spans="1:18" ht="24" customHeight="1" thickBot="1" x14ac:dyDescent="0.3">
      <c r="A5" s="6"/>
      <c r="B5" s="34" t="s">
        <v>37</v>
      </c>
      <c r="C5" s="56">
        <f>PBUREAJ!D13</f>
        <v>847.17499999999995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24" thickBot="1" x14ac:dyDescent="0.4">
      <c r="A6" s="6"/>
      <c r="B6" s="6"/>
      <c r="C6" s="6"/>
      <c r="D6" s="6"/>
      <c r="E6" s="6"/>
      <c r="F6" s="6"/>
      <c r="G6" s="95" t="s">
        <v>34</v>
      </c>
      <c r="H6" s="96"/>
      <c r="I6" s="57">
        <f>(C5-C4)/(C4+C8+C11)</f>
        <v>9.2746331673645696E-2</v>
      </c>
      <c r="J6" s="6"/>
      <c r="K6" s="102" t="s">
        <v>49</v>
      </c>
      <c r="L6" s="103"/>
      <c r="M6" s="103"/>
      <c r="N6" s="104"/>
      <c r="O6" s="6"/>
      <c r="P6" s="6"/>
      <c r="Q6" s="6"/>
      <c r="R6" s="6"/>
    </row>
    <row r="7" spans="1:18" ht="24" thickBot="1" x14ac:dyDescent="0.4">
      <c r="A7" s="6"/>
      <c r="B7" s="33" t="s">
        <v>39</v>
      </c>
      <c r="C7" s="53">
        <v>500</v>
      </c>
      <c r="D7" s="6"/>
      <c r="E7" s="6"/>
      <c r="F7" s="6"/>
      <c r="G7" s="93" t="s">
        <v>35</v>
      </c>
      <c r="H7" s="94"/>
      <c r="I7" s="58">
        <f>(C5-C4)/(C5+C8+C11)</f>
        <v>8.4874530332758741E-2</v>
      </c>
      <c r="J7" s="6"/>
      <c r="K7" s="102" t="s">
        <v>47</v>
      </c>
      <c r="L7" s="103"/>
      <c r="M7" s="103"/>
      <c r="N7" s="104"/>
      <c r="O7" s="6"/>
      <c r="P7" s="6"/>
      <c r="Q7" s="6"/>
      <c r="R7" s="6"/>
    </row>
    <row r="8" spans="1:18" ht="24" thickBot="1" x14ac:dyDescent="0.4">
      <c r="A8" s="6"/>
      <c r="B8" s="34" t="s">
        <v>38</v>
      </c>
      <c r="C8" s="54">
        <v>2000</v>
      </c>
      <c r="D8" s="6"/>
      <c r="E8" s="6"/>
      <c r="F8" s="6"/>
      <c r="G8" s="97" t="s">
        <v>36</v>
      </c>
      <c r="H8" s="98"/>
      <c r="I8" s="59">
        <f>(C5-C4)/(C5+C7+C10)</f>
        <v>0.19118220695331653</v>
      </c>
      <c r="J8" s="6"/>
      <c r="K8" s="102" t="s">
        <v>50</v>
      </c>
      <c r="L8" s="103"/>
      <c r="M8" s="103"/>
      <c r="N8" s="104"/>
      <c r="O8" s="6"/>
      <c r="P8" s="6"/>
      <c r="Q8" s="6"/>
      <c r="R8" s="6"/>
    </row>
    <row r="9" spans="1:18" ht="15.75" thickBo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24" customHeight="1" x14ac:dyDescent="0.3">
      <c r="A10" s="6"/>
      <c r="B10" s="33" t="s">
        <v>42</v>
      </c>
      <c r="C10" s="53">
        <v>50</v>
      </c>
      <c r="D10" s="6"/>
      <c r="E10" s="6"/>
      <c r="F10" s="6"/>
      <c r="G10" s="6"/>
      <c r="H10" s="76" t="s">
        <v>17</v>
      </c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4.75" customHeight="1" thickBot="1" x14ac:dyDescent="0.3">
      <c r="A11" s="6"/>
      <c r="B11" s="34" t="s">
        <v>40</v>
      </c>
      <c r="C11" s="54">
        <v>300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x14ac:dyDescent="0.25">
      <c r="A15" s="6"/>
      <c r="B15" s="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</sheetData>
  <sheetProtection algorithmName="SHA-512" hashValue="2mbpdm0nlOMaqFh8zs41gfDwuarXdLyR61m7yjCVlByBlRw3SA5xXP1PGGDUUvRnsgV1soAQQXAn+K32ccSYng==" saltValue="Xl/JQNSTWlZtaW9Q4z8WcA==" spinCount="100000" sheet="1" objects="1" scenarios="1"/>
  <mergeCells count="8">
    <mergeCell ref="G7:H7"/>
    <mergeCell ref="G6:H6"/>
    <mergeCell ref="G8:H8"/>
    <mergeCell ref="G4:I4"/>
    <mergeCell ref="K7:N7"/>
    <mergeCell ref="K4:N4"/>
    <mergeCell ref="K6:N6"/>
    <mergeCell ref="K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Indice</vt:lpstr>
      <vt:lpstr>PBUADM</vt:lpstr>
      <vt:lpstr>PBUREAJ</vt:lpstr>
      <vt:lpstr>CONFIS.</vt:lpstr>
      <vt:lpstr>FECHA</vt:lpstr>
      <vt:lpstr>MONTO_DE_PBU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ANDREA ROMERO</dc:creator>
  <cp:lastModifiedBy>MARIA ANDREA</cp:lastModifiedBy>
  <dcterms:created xsi:type="dcterms:W3CDTF">2023-09-02T18:35:43Z</dcterms:created>
  <dcterms:modified xsi:type="dcterms:W3CDTF">2023-10-19T23:29:13Z</dcterms:modified>
</cp:coreProperties>
</file>